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issell\Transmission Rate Filings\NY Transco\NY Transco Propel\Filing Documents\"/>
    </mc:Choice>
  </mc:AlternateContent>
  <xr:revisionPtr revIDLastSave="0" documentId="13_ncr:1_{0E59A928-3591-4553-BB70-EFEBF472B52E}" xr6:coauthVersionLast="47" xr6:coauthVersionMax="47" xr10:uidLastSave="{00000000-0000-0000-0000-000000000000}"/>
  <bookViews>
    <workbookView xWindow="22932" yWindow="-108" windowWidth="23256" windowHeight="14616" tabRatio="772" xr2:uid="{00000000-000D-0000-FFFF-FFFF00000000}"/>
  </bookViews>
  <sheets>
    <sheet name="No Cost Containment" sheetId="1" r:id="rId1"/>
    <sheet name="Rev. Req. ROE Sharing" sheetId="16" r:id="rId2"/>
    <sheet name="Rev. Req. Soft Cap 80-20" sheetId="6" r:id="rId3"/>
    <sheet name="Alt. Rate Mech After-tax calc." sheetId="14" state="hidden" r:id="rId4"/>
    <sheet name="80-20 After-tax calc." sheetId="2" state="hidden" r:id="rId5"/>
  </sheets>
  <definedNames>
    <definedName name="_xlnm.Print_Area" localSheetId="0">'No Cost Containment'!$B$1:$Q$85</definedName>
    <definedName name="_xlnm.Print_Area" localSheetId="1">'Rev. Req. ROE Sharing'!$B$1:$R$86</definedName>
    <definedName name="_xlnm.Print_Area" localSheetId="2">'Rev. Req. Soft Cap 80-20'!$B$1:$S$85</definedName>
  </definedNames>
  <calcPr calcId="191028" iterate="1" iterateCount="32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" i="16"/>
  <c r="C20" i="1" l="1"/>
  <c r="B3" i="6"/>
  <c r="C14" i="16" l="1"/>
  <c r="C17" i="16" l="1"/>
  <c r="B28" i="16" l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C16" i="16"/>
  <c r="C15" i="16"/>
  <c r="C13" i="16"/>
  <c r="L13" i="16" s="1"/>
  <c r="C12" i="16"/>
  <c r="K13" i="16" s="1"/>
  <c r="C11" i="16"/>
  <c r="C3" i="16"/>
  <c r="C7" i="16" l="1"/>
  <c r="J13" i="16" s="1"/>
  <c r="M13" i="16" s="1"/>
  <c r="C9" i="16" l="1"/>
  <c r="Q26" i="16" s="1"/>
  <c r="C27" i="16"/>
  <c r="D66" i="16" s="1"/>
  <c r="J16" i="16" l="1"/>
  <c r="D45" i="16"/>
  <c r="D41" i="16"/>
  <c r="D70" i="16"/>
  <c r="D27" i="16"/>
  <c r="D73" i="16"/>
  <c r="D63" i="16"/>
  <c r="D68" i="16"/>
  <c r="D40" i="16"/>
  <c r="D58" i="16"/>
  <c r="D51" i="16"/>
  <c r="D30" i="16"/>
  <c r="D49" i="16"/>
  <c r="D59" i="16"/>
  <c r="D32" i="16"/>
  <c r="D71" i="16"/>
  <c r="D76" i="16"/>
  <c r="D69" i="16"/>
  <c r="D39" i="16"/>
  <c r="D55" i="16"/>
  <c r="D64" i="16"/>
  <c r="D34" i="16"/>
  <c r="D48" i="16"/>
  <c r="D43" i="16"/>
  <c r="D29" i="16"/>
  <c r="D61" i="16"/>
  <c r="G27" i="16"/>
  <c r="D44" i="16"/>
  <c r="D35" i="16"/>
  <c r="D62" i="16"/>
  <c r="D33" i="16"/>
  <c r="D37" i="16"/>
  <c r="D52" i="16"/>
  <c r="D31" i="16"/>
  <c r="D60" i="16"/>
  <c r="D54" i="16"/>
  <c r="D74" i="16"/>
  <c r="D65" i="16"/>
  <c r="D56" i="16"/>
  <c r="D72" i="16"/>
  <c r="D42" i="16"/>
  <c r="D75" i="16"/>
  <c r="D47" i="16"/>
  <c r="D57" i="16"/>
  <c r="D46" i="16"/>
  <c r="D36" i="16"/>
  <c r="D50" i="16"/>
  <c r="D53" i="16"/>
  <c r="D28" i="16"/>
  <c r="D38" i="16"/>
  <c r="D67" i="16"/>
  <c r="H25" i="14"/>
  <c r="G9" i="14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B9" i="14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J27" i="16" l="1"/>
  <c r="K27" i="16"/>
  <c r="K16" i="16" s="1"/>
  <c r="E27" i="16"/>
  <c r="C28" i="16" s="1"/>
  <c r="I27" i="16"/>
  <c r="N27" i="16"/>
  <c r="D82" i="16"/>
  <c r="C11" i="6"/>
  <c r="C19" i="6"/>
  <c r="C18" i="6"/>
  <c r="C17" i="6"/>
  <c r="C16" i="6"/>
  <c r="C15" i="6"/>
  <c r="C14" i="6"/>
  <c r="C3" i="6"/>
  <c r="C10" i="6" s="1"/>
  <c r="E12" i="6" l="1"/>
  <c r="M16" i="16"/>
  <c r="L27" i="16"/>
  <c r="P27" i="16"/>
  <c r="E28" i="16"/>
  <c r="R27" i="16" l="1"/>
  <c r="M27" i="16"/>
  <c r="C29" i="16"/>
  <c r="E29" i="16" l="1"/>
  <c r="B31" i="6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P29" i="6"/>
  <c r="C30" i="16" l="1"/>
  <c r="C12" i="6"/>
  <c r="F12" i="6" s="1"/>
  <c r="C20" i="6"/>
  <c r="E30" i="16" l="1"/>
  <c r="C30" i="6"/>
  <c r="D52" i="6" s="1"/>
  <c r="R29" i="6"/>
  <c r="D49" i="6" l="1"/>
  <c r="D40" i="6"/>
  <c r="D35" i="6"/>
  <c r="D68" i="6"/>
  <c r="D79" i="6"/>
  <c r="D50" i="6"/>
  <c r="D53" i="6"/>
  <c r="C31" i="16"/>
  <c r="D42" i="6"/>
  <c r="D34" i="6"/>
  <c r="D33" i="6"/>
  <c r="D36" i="6"/>
  <c r="D38" i="6"/>
  <c r="D62" i="6"/>
  <c r="D31" i="6"/>
  <c r="D78" i="6"/>
  <c r="D77" i="6"/>
  <c r="D74" i="6"/>
  <c r="D72" i="6"/>
  <c r="D71" i="6"/>
  <c r="D73" i="6"/>
  <c r="D75" i="6"/>
  <c r="D45" i="6"/>
  <c r="D44" i="6"/>
  <c r="D32" i="6"/>
  <c r="D58" i="6"/>
  <c r="D59" i="6"/>
  <c r="D70" i="6"/>
  <c r="D63" i="6"/>
  <c r="D56" i="6"/>
  <c r="G30" i="6"/>
  <c r="D46" i="6"/>
  <c r="D54" i="6"/>
  <c r="D51" i="6"/>
  <c r="D48" i="6"/>
  <c r="D41" i="6"/>
  <c r="D37" i="6"/>
  <c r="D65" i="6"/>
  <c r="D55" i="6"/>
  <c r="D61" i="6"/>
  <c r="D67" i="6"/>
  <c r="D30" i="6"/>
  <c r="E30" i="6" s="1"/>
  <c r="C31" i="6" s="1"/>
  <c r="D43" i="6"/>
  <c r="D57" i="6"/>
  <c r="D69" i="6"/>
  <c r="D66" i="6"/>
  <c r="D60" i="6"/>
  <c r="D47" i="6"/>
  <c r="D76" i="6"/>
  <c r="D39" i="6"/>
  <c r="D64" i="6"/>
  <c r="E31" i="16" l="1"/>
  <c r="D85" i="6"/>
  <c r="E31" i="6"/>
  <c r="C32" i="6" s="1"/>
  <c r="E32" i="6" s="1"/>
  <c r="C33" i="6" s="1"/>
  <c r="J30" i="6"/>
  <c r="I30" i="6"/>
  <c r="K30" i="6"/>
  <c r="N30" i="6"/>
  <c r="C32" i="16" l="1"/>
  <c r="P30" i="6"/>
  <c r="S30" i="6" s="1"/>
  <c r="L30" i="6"/>
  <c r="M30" i="6" s="1"/>
  <c r="E33" i="6"/>
  <c r="C34" i="6" s="1"/>
  <c r="E34" i="6" s="1"/>
  <c r="C35" i="6" s="1"/>
  <c r="E32" i="16"/>
  <c r="C12" i="1"/>
  <c r="C30" i="1" l="1"/>
  <c r="D73" i="1" s="1"/>
  <c r="C33" i="16"/>
  <c r="D2" i="14"/>
  <c r="D2" i="2"/>
  <c r="I21" i="2" s="1"/>
  <c r="E35" i="6"/>
  <c r="C36" i="6" s="1"/>
  <c r="E33" i="16" l="1"/>
  <c r="D72" i="1"/>
  <c r="D77" i="1"/>
  <c r="D78" i="1"/>
  <c r="D79" i="1"/>
  <c r="D75" i="1"/>
  <c r="D74" i="1"/>
  <c r="D70" i="1"/>
  <c r="D71" i="1"/>
  <c r="D76" i="1"/>
  <c r="C24" i="14"/>
  <c r="E24" i="14" s="1"/>
  <c r="I11" i="14"/>
  <c r="C50" i="14"/>
  <c r="E50" i="14" s="1"/>
  <c r="C40" i="14"/>
  <c r="E40" i="14" s="1"/>
  <c r="C34" i="14"/>
  <c r="E34" i="14" s="1"/>
  <c r="I22" i="14"/>
  <c r="C48" i="14"/>
  <c r="E48" i="14" s="1"/>
  <c r="I21" i="14"/>
  <c r="C49" i="14"/>
  <c r="E49" i="14" s="1"/>
  <c r="C44" i="14"/>
  <c r="E44" i="14" s="1"/>
  <c r="C8" i="14"/>
  <c r="C52" i="14"/>
  <c r="E52" i="14" s="1"/>
  <c r="C32" i="14"/>
  <c r="E32" i="14" s="1"/>
  <c r="I13" i="14"/>
  <c r="C54" i="14"/>
  <c r="E54" i="14" s="1"/>
  <c r="C39" i="14"/>
  <c r="E39" i="14" s="1"/>
  <c r="C27" i="14"/>
  <c r="E27" i="14" s="1"/>
  <c r="C30" i="14"/>
  <c r="E30" i="14" s="1"/>
  <c r="C31" i="14"/>
  <c r="E31" i="14" s="1"/>
  <c r="C21" i="14"/>
  <c r="C45" i="14"/>
  <c r="E45" i="14" s="1"/>
  <c r="C26" i="14"/>
  <c r="E26" i="14" s="1"/>
  <c r="C19" i="14"/>
  <c r="C38" i="14"/>
  <c r="E38" i="14" s="1"/>
  <c r="I17" i="14"/>
  <c r="I20" i="14"/>
  <c r="C13" i="14"/>
  <c r="C57" i="14"/>
  <c r="E57" i="14" s="1"/>
  <c r="I23" i="14"/>
  <c r="I18" i="14"/>
  <c r="C46" i="14"/>
  <c r="E46" i="14" s="1"/>
  <c r="I12" i="14"/>
  <c r="C55" i="14"/>
  <c r="E55" i="14" s="1"/>
  <c r="C18" i="14"/>
  <c r="I8" i="14"/>
  <c r="C16" i="14"/>
  <c r="C28" i="14"/>
  <c r="E28" i="14" s="1"/>
  <c r="C22" i="14"/>
  <c r="C29" i="14"/>
  <c r="E29" i="14" s="1"/>
  <c r="I16" i="14"/>
  <c r="C17" i="14"/>
  <c r="C25" i="14"/>
  <c r="E25" i="14" s="1"/>
  <c r="I14" i="14"/>
  <c r="C23" i="14"/>
  <c r="C35" i="14"/>
  <c r="E35" i="14" s="1"/>
  <c r="C14" i="14"/>
  <c r="C11" i="14"/>
  <c r="C20" i="14"/>
  <c r="C15" i="14"/>
  <c r="C56" i="14"/>
  <c r="E56" i="14" s="1"/>
  <c r="C37" i="14"/>
  <c r="E37" i="14" s="1"/>
  <c r="C36" i="14"/>
  <c r="E36" i="14" s="1"/>
  <c r="C33" i="14"/>
  <c r="E33" i="14" s="1"/>
  <c r="C51" i="14"/>
  <c r="E51" i="14" s="1"/>
  <c r="C12" i="14"/>
  <c r="C42" i="14"/>
  <c r="E42" i="14" s="1"/>
  <c r="I19" i="14"/>
  <c r="C41" i="14"/>
  <c r="E41" i="14" s="1"/>
  <c r="C43" i="14"/>
  <c r="E43" i="14" s="1"/>
  <c r="I9" i="14"/>
  <c r="C9" i="14"/>
  <c r="C47" i="14"/>
  <c r="E47" i="14" s="1"/>
  <c r="C53" i="14"/>
  <c r="E53" i="14" s="1"/>
  <c r="I15" i="14"/>
  <c r="C10" i="14"/>
  <c r="I10" i="14"/>
  <c r="I23" i="2"/>
  <c r="I14" i="2"/>
  <c r="C10" i="2"/>
  <c r="C24" i="2"/>
  <c r="E24" i="2" s="1"/>
  <c r="I18" i="2"/>
  <c r="C12" i="2"/>
  <c r="C36" i="2"/>
  <c r="E36" i="2" s="1"/>
  <c r="C33" i="2"/>
  <c r="E33" i="2" s="1"/>
  <c r="I20" i="2"/>
  <c r="I15" i="2"/>
  <c r="I10" i="2"/>
  <c r="C29" i="2"/>
  <c r="E29" i="2" s="1"/>
  <c r="C18" i="2"/>
  <c r="C28" i="2"/>
  <c r="E28" i="2" s="1"/>
  <c r="C49" i="2"/>
  <c r="E49" i="2" s="1"/>
  <c r="C44" i="2"/>
  <c r="E44" i="2" s="1"/>
  <c r="C27" i="2"/>
  <c r="E27" i="2" s="1"/>
  <c r="C9" i="2"/>
  <c r="I19" i="2"/>
  <c r="C53" i="2"/>
  <c r="E53" i="2" s="1"/>
  <c r="C42" i="2"/>
  <c r="E42" i="2" s="1"/>
  <c r="C11" i="2"/>
  <c r="I16" i="2"/>
  <c r="I11" i="2"/>
  <c r="C23" i="2"/>
  <c r="C20" i="2"/>
  <c r="C45" i="2"/>
  <c r="E45" i="2" s="1"/>
  <c r="C56" i="2"/>
  <c r="E56" i="2" s="1"/>
  <c r="C22" i="2"/>
  <c r="C52" i="2"/>
  <c r="E52" i="2" s="1"/>
  <c r="C55" i="2"/>
  <c r="E55" i="2" s="1"/>
  <c r="C37" i="2"/>
  <c r="E37" i="2" s="1"/>
  <c r="C31" i="2"/>
  <c r="E31" i="2" s="1"/>
  <c r="I17" i="2"/>
  <c r="C41" i="2"/>
  <c r="E41" i="2" s="1"/>
  <c r="C32" i="2"/>
  <c r="E32" i="2" s="1"/>
  <c r="C39" i="2"/>
  <c r="E39" i="2" s="1"/>
  <c r="I8" i="2"/>
  <c r="C13" i="2"/>
  <c r="C47" i="2"/>
  <c r="E47" i="2" s="1"/>
  <c r="C8" i="2"/>
  <c r="C25" i="2"/>
  <c r="E25" i="2" s="1"/>
  <c r="I13" i="2"/>
  <c r="I22" i="2"/>
  <c r="C57" i="2"/>
  <c r="E57" i="2" s="1"/>
  <c r="C50" i="2"/>
  <c r="E50" i="2" s="1"/>
  <c r="C46" i="2"/>
  <c r="E46" i="2" s="1"/>
  <c r="C21" i="2"/>
  <c r="C54" i="2"/>
  <c r="E54" i="2" s="1"/>
  <c r="C43" i="2"/>
  <c r="E43" i="2" s="1"/>
  <c r="I12" i="2"/>
  <c r="C30" i="2"/>
  <c r="E30" i="2" s="1"/>
  <c r="C26" i="2"/>
  <c r="E26" i="2" s="1"/>
  <c r="C19" i="2"/>
  <c r="I9" i="2"/>
  <c r="C14" i="2"/>
  <c r="C15" i="2"/>
  <c r="C51" i="2"/>
  <c r="E51" i="2" s="1"/>
  <c r="C17" i="2"/>
  <c r="C16" i="2"/>
  <c r="C40" i="2"/>
  <c r="E40" i="2" s="1"/>
  <c r="C48" i="2"/>
  <c r="E48" i="2" s="1"/>
  <c r="C38" i="2"/>
  <c r="E38" i="2" s="1"/>
  <c r="C35" i="2"/>
  <c r="E35" i="2" s="1"/>
  <c r="C34" i="2"/>
  <c r="E34" i="2" s="1"/>
  <c r="E36" i="6"/>
  <c r="C37" i="6" s="1"/>
  <c r="H25" i="2"/>
  <c r="D21" i="2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31" i="1"/>
  <c r="D36" i="1"/>
  <c r="C34" i="16" l="1"/>
  <c r="D19" i="2"/>
  <c r="E19" i="2" s="1"/>
  <c r="D15" i="14"/>
  <c r="E15" i="14" s="1"/>
  <c r="D16" i="14"/>
  <c r="E16" i="14" s="1"/>
  <c r="D18" i="14"/>
  <c r="E18" i="14" s="1"/>
  <c r="D13" i="14"/>
  <c r="E13" i="14" s="1"/>
  <c r="D22" i="14"/>
  <c r="E22" i="14" s="1"/>
  <c r="D23" i="14"/>
  <c r="E23" i="14" s="1"/>
  <c r="D14" i="14"/>
  <c r="E14" i="14" s="1"/>
  <c r="I25" i="14"/>
  <c r="D8" i="14"/>
  <c r="E8" i="14" s="1"/>
  <c r="F8" i="14" s="1"/>
  <c r="F27" i="16" s="1"/>
  <c r="D12" i="14"/>
  <c r="E12" i="14" s="1"/>
  <c r="D21" i="14"/>
  <c r="E21" i="14" s="1"/>
  <c r="D9" i="14"/>
  <c r="E9" i="14" s="1"/>
  <c r="D22" i="2"/>
  <c r="E22" i="2" s="1"/>
  <c r="D10" i="14"/>
  <c r="E10" i="14" s="1"/>
  <c r="D20" i="14"/>
  <c r="E20" i="14" s="1"/>
  <c r="D11" i="14"/>
  <c r="E11" i="14" s="1"/>
  <c r="D19" i="14"/>
  <c r="E19" i="14" s="1"/>
  <c r="D17" i="14"/>
  <c r="E17" i="14" s="1"/>
  <c r="D14" i="2"/>
  <c r="E14" i="2" s="1"/>
  <c r="D9" i="2"/>
  <c r="E9" i="2" s="1"/>
  <c r="D16" i="2"/>
  <c r="E16" i="2" s="1"/>
  <c r="E21" i="2"/>
  <c r="D10" i="2"/>
  <c r="E10" i="2" s="1"/>
  <c r="D18" i="2"/>
  <c r="E18" i="2" s="1"/>
  <c r="D11" i="2"/>
  <c r="E11" i="2" s="1"/>
  <c r="D20" i="2"/>
  <c r="E20" i="2" s="1"/>
  <c r="D12" i="2"/>
  <c r="E12" i="2" s="1"/>
  <c r="D15" i="2"/>
  <c r="E15" i="2" s="1"/>
  <c r="D8" i="2"/>
  <c r="E8" i="2" s="1"/>
  <c r="F8" i="2" s="1"/>
  <c r="F30" i="6" s="1"/>
  <c r="R30" i="6" s="1"/>
  <c r="E37" i="6"/>
  <c r="C38" i="6" s="1"/>
  <c r="B32" i="1"/>
  <c r="I25" i="2"/>
  <c r="D23" i="2"/>
  <c r="E23" i="2" s="1"/>
  <c r="D13" i="2"/>
  <c r="E13" i="2" s="1"/>
  <c r="D17" i="2"/>
  <c r="E17" i="2" s="1"/>
  <c r="D67" i="1"/>
  <c r="D63" i="1"/>
  <c r="D66" i="1"/>
  <c r="D62" i="1"/>
  <c r="D59" i="1"/>
  <c r="D57" i="1"/>
  <c r="D45" i="1"/>
  <c r="D68" i="1"/>
  <c r="D64" i="1"/>
  <c r="D60" i="1"/>
  <c r="D54" i="1"/>
  <c r="D50" i="1"/>
  <c r="D46" i="1"/>
  <c r="D55" i="1"/>
  <c r="D52" i="1"/>
  <c r="D48" i="1"/>
  <c r="D42" i="1"/>
  <c r="D38" i="1"/>
  <c r="D34" i="1"/>
  <c r="D30" i="1"/>
  <c r="D69" i="1"/>
  <c r="D65" i="1"/>
  <c r="D61" i="1"/>
  <c r="D49" i="1"/>
  <c r="D40" i="1"/>
  <c r="D37" i="1"/>
  <c r="G30" i="1"/>
  <c r="K30" i="1" s="1"/>
  <c r="D53" i="1"/>
  <c r="D44" i="1"/>
  <c r="D35" i="1"/>
  <c r="D32" i="1"/>
  <c r="D58" i="1"/>
  <c r="D56" i="1"/>
  <c r="D51" i="1"/>
  <c r="D41" i="1"/>
  <c r="D31" i="1"/>
  <c r="D47" i="1"/>
  <c r="D43" i="1"/>
  <c r="D33" i="1"/>
  <c r="D39" i="1"/>
  <c r="E34" i="16" l="1"/>
  <c r="H27" i="16"/>
  <c r="Q27" i="16"/>
  <c r="F9" i="14"/>
  <c r="F30" i="1"/>
  <c r="F9" i="2"/>
  <c r="E38" i="6"/>
  <c r="C39" i="6" s="1"/>
  <c r="N30" i="1"/>
  <c r="I30" i="1"/>
  <c r="E30" i="1"/>
  <c r="C31" i="1" s="1"/>
  <c r="E31" i="1" s="1"/>
  <c r="C32" i="1" s="1"/>
  <c r="B33" i="1"/>
  <c r="J30" i="1"/>
  <c r="D85" i="1"/>
  <c r="F28" i="16" l="1"/>
  <c r="G28" i="16"/>
  <c r="C35" i="16"/>
  <c r="P30" i="1"/>
  <c r="Q30" i="1" s="1"/>
  <c r="H30" i="6"/>
  <c r="G31" i="6" s="1"/>
  <c r="K31" i="6" s="1"/>
  <c r="F10" i="14"/>
  <c r="F29" i="16" s="1"/>
  <c r="F31" i="1"/>
  <c r="F31" i="6"/>
  <c r="H31" i="6" s="1"/>
  <c r="G32" i="6" s="1"/>
  <c r="K32" i="6" s="1"/>
  <c r="F10" i="2"/>
  <c r="E39" i="6"/>
  <c r="C40" i="6" s="1"/>
  <c r="B34" i="1"/>
  <c r="H30" i="1"/>
  <c r="L30" i="1"/>
  <c r="M30" i="1" s="1"/>
  <c r="E32" i="1"/>
  <c r="C33" i="1" s="1"/>
  <c r="K28" i="16" l="1"/>
  <c r="N28" i="16"/>
  <c r="J28" i="16"/>
  <c r="H28" i="16"/>
  <c r="G29" i="16" s="1"/>
  <c r="E35" i="16"/>
  <c r="I28" i="16"/>
  <c r="J32" i="6"/>
  <c r="L32" i="6" s="1"/>
  <c r="H29" i="16"/>
  <c r="F32" i="1"/>
  <c r="H32" i="1" s="1"/>
  <c r="I31" i="6"/>
  <c r="N31" i="6"/>
  <c r="J31" i="6"/>
  <c r="F11" i="14"/>
  <c r="I32" i="6"/>
  <c r="N32" i="6"/>
  <c r="F32" i="6"/>
  <c r="E40" i="6"/>
  <c r="C41" i="6" s="1"/>
  <c r="B35" i="1"/>
  <c r="G31" i="1"/>
  <c r="H31" i="1"/>
  <c r="G32" i="1" s="1"/>
  <c r="N32" i="1" s="1"/>
  <c r="E33" i="1"/>
  <c r="C34" i="1" s="1"/>
  <c r="N29" i="16" l="1"/>
  <c r="P28" i="16"/>
  <c r="R28" i="16" s="1"/>
  <c r="I29" i="16"/>
  <c r="K29" i="16"/>
  <c r="L28" i="16"/>
  <c r="M28" i="16" s="1"/>
  <c r="Q28" i="16" s="1"/>
  <c r="J29" i="16"/>
  <c r="F30" i="16"/>
  <c r="G30" i="16"/>
  <c r="C36" i="16"/>
  <c r="H32" i="6"/>
  <c r="G33" i="6" s="1"/>
  <c r="K33" i="6" s="1"/>
  <c r="P32" i="6"/>
  <c r="S32" i="6" s="1"/>
  <c r="L31" i="6"/>
  <c r="M31" i="6" s="1"/>
  <c r="P31" i="6"/>
  <c r="F12" i="14"/>
  <c r="F33" i="1"/>
  <c r="M32" i="6"/>
  <c r="R32" i="6" s="1"/>
  <c r="E41" i="6"/>
  <c r="C42" i="6" s="1"/>
  <c r="J31" i="1"/>
  <c r="I31" i="1"/>
  <c r="N31" i="1"/>
  <c r="B36" i="1"/>
  <c r="K31" i="1"/>
  <c r="F11" i="2"/>
  <c r="G33" i="1"/>
  <c r="N33" i="1" s="1"/>
  <c r="K32" i="1"/>
  <c r="I32" i="1"/>
  <c r="J32" i="1"/>
  <c r="E34" i="1"/>
  <c r="C35" i="1" s="1"/>
  <c r="P29" i="16" l="1"/>
  <c r="L29" i="16"/>
  <c r="M29" i="16" s="1"/>
  <c r="Q29" i="16" s="1"/>
  <c r="H30" i="16"/>
  <c r="G31" i="16" s="1"/>
  <c r="J31" i="16" s="1"/>
  <c r="F31" i="16"/>
  <c r="K30" i="16"/>
  <c r="J30" i="16"/>
  <c r="E36" i="16"/>
  <c r="N30" i="16"/>
  <c r="I30" i="16"/>
  <c r="P31" i="1"/>
  <c r="Q31" i="1" s="1"/>
  <c r="I33" i="6"/>
  <c r="J33" i="6"/>
  <c r="L33" i="6" s="1"/>
  <c r="N33" i="6"/>
  <c r="S31" i="6"/>
  <c r="R31" i="6"/>
  <c r="F13" i="14"/>
  <c r="F34" i="1"/>
  <c r="P32" i="1"/>
  <c r="Q32" i="1" s="1"/>
  <c r="L31" i="1"/>
  <c r="M31" i="1" s="1"/>
  <c r="F33" i="6"/>
  <c r="H33" i="6" s="1"/>
  <c r="G34" i="6" s="1"/>
  <c r="K34" i="6" s="1"/>
  <c r="E42" i="6"/>
  <c r="C43" i="6" s="1"/>
  <c r="B37" i="1"/>
  <c r="L32" i="1"/>
  <c r="M32" i="1" s="1"/>
  <c r="I33" i="1"/>
  <c r="K33" i="1"/>
  <c r="J33" i="1"/>
  <c r="F12" i="2"/>
  <c r="H33" i="1"/>
  <c r="G34" i="1" s="1"/>
  <c r="N34" i="1" s="1"/>
  <c r="E35" i="1"/>
  <c r="C36" i="1" s="1"/>
  <c r="R29" i="16" l="1"/>
  <c r="I31" i="16"/>
  <c r="K31" i="16"/>
  <c r="N31" i="16"/>
  <c r="H31" i="16"/>
  <c r="G32" i="16" s="1"/>
  <c r="I32" i="16" s="1"/>
  <c r="F32" i="16"/>
  <c r="M33" i="6"/>
  <c r="R33" i="6" s="1"/>
  <c r="L30" i="16"/>
  <c r="M30" i="16" s="1"/>
  <c r="P30" i="16"/>
  <c r="R30" i="16" s="1"/>
  <c r="C37" i="16"/>
  <c r="P33" i="6"/>
  <c r="F14" i="14"/>
  <c r="F35" i="1"/>
  <c r="P33" i="1"/>
  <c r="Q33" i="1" s="1"/>
  <c r="F34" i="6"/>
  <c r="H34" i="6" s="1"/>
  <c r="G35" i="6" s="1"/>
  <c r="K35" i="6" s="1"/>
  <c r="J34" i="6"/>
  <c r="I34" i="6"/>
  <c r="N34" i="6"/>
  <c r="E43" i="6"/>
  <c r="C44" i="6" s="1"/>
  <c r="B38" i="1"/>
  <c r="I34" i="1"/>
  <c r="J34" i="1"/>
  <c r="K34" i="1"/>
  <c r="F13" i="2"/>
  <c r="H34" i="1"/>
  <c r="G35" i="1" s="1"/>
  <c r="N35" i="1" s="1"/>
  <c r="L33" i="1"/>
  <c r="M33" i="1" s="1"/>
  <c r="E36" i="1"/>
  <c r="C37" i="1" s="1"/>
  <c r="L31" i="16" l="1"/>
  <c r="M31" i="16" s="1"/>
  <c r="Q31" i="16" s="1"/>
  <c r="P31" i="16"/>
  <c r="R31" i="16" s="1"/>
  <c r="J32" i="16"/>
  <c r="K32" i="16"/>
  <c r="N32" i="16"/>
  <c r="F33" i="16"/>
  <c r="H32" i="16"/>
  <c r="G33" i="16" s="1"/>
  <c r="J33" i="16" s="1"/>
  <c r="E37" i="16"/>
  <c r="Q30" i="16"/>
  <c r="S33" i="6"/>
  <c r="F15" i="14"/>
  <c r="F36" i="1"/>
  <c r="P34" i="1"/>
  <c r="Q34" i="1" s="1"/>
  <c r="P34" i="6"/>
  <c r="L34" i="6"/>
  <c r="M34" i="6" s="1"/>
  <c r="F35" i="6"/>
  <c r="H35" i="6" s="1"/>
  <c r="G36" i="6" s="1"/>
  <c r="K36" i="6" s="1"/>
  <c r="I35" i="6"/>
  <c r="N35" i="6"/>
  <c r="J35" i="6"/>
  <c r="E44" i="6"/>
  <c r="C45" i="6" s="1"/>
  <c r="B39" i="1"/>
  <c r="I35" i="1"/>
  <c r="K35" i="1"/>
  <c r="J35" i="1"/>
  <c r="F14" i="2"/>
  <c r="H35" i="1"/>
  <c r="G36" i="1" s="1"/>
  <c r="N36" i="1" s="1"/>
  <c r="L34" i="1"/>
  <c r="M34" i="1" s="1"/>
  <c r="E37" i="1"/>
  <c r="C38" i="1" s="1"/>
  <c r="L32" i="16" l="1"/>
  <c r="M32" i="16" s="1"/>
  <c r="Q32" i="16" s="1"/>
  <c r="P32" i="16"/>
  <c r="R32" i="16" s="1"/>
  <c r="H33" i="16"/>
  <c r="G34" i="16" s="1"/>
  <c r="K34" i="16" s="1"/>
  <c r="I33" i="16"/>
  <c r="K33" i="16"/>
  <c r="N33" i="16"/>
  <c r="F34" i="16"/>
  <c r="C38" i="16"/>
  <c r="S34" i="6"/>
  <c r="F16" i="14"/>
  <c r="F37" i="1"/>
  <c r="R34" i="6"/>
  <c r="P35" i="1"/>
  <c r="Q35" i="1" s="1"/>
  <c r="P35" i="6"/>
  <c r="L35" i="6"/>
  <c r="M35" i="6" s="1"/>
  <c r="R35" i="6" s="1"/>
  <c r="F36" i="6"/>
  <c r="H36" i="6" s="1"/>
  <c r="G37" i="6" s="1"/>
  <c r="K37" i="6" s="1"/>
  <c r="N36" i="6"/>
  <c r="J36" i="6"/>
  <c r="I36" i="6"/>
  <c r="E45" i="6"/>
  <c r="C46" i="6" s="1"/>
  <c r="B40" i="1"/>
  <c r="J36" i="1"/>
  <c r="I36" i="1"/>
  <c r="K36" i="1"/>
  <c r="F15" i="2"/>
  <c r="H36" i="1"/>
  <c r="G37" i="1" s="1"/>
  <c r="N37" i="1" s="1"/>
  <c r="L35" i="1"/>
  <c r="M35" i="1" s="1"/>
  <c r="E38" i="1"/>
  <c r="C39" i="1" s="1"/>
  <c r="I34" i="16" l="1"/>
  <c r="N34" i="16"/>
  <c r="P33" i="16"/>
  <c r="R33" i="16" s="1"/>
  <c r="L33" i="16"/>
  <c r="M33" i="16" s="1"/>
  <c r="Q33" i="16" s="1"/>
  <c r="J34" i="16"/>
  <c r="L34" i="16" s="1"/>
  <c r="H34" i="16"/>
  <c r="G35" i="16" s="1"/>
  <c r="J35" i="16" s="1"/>
  <c r="F35" i="16"/>
  <c r="E38" i="16"/>
  <c r="S35" i="6"/>
  <c r="F17" i="14"/>
  <c r="F38" i="1"/>
  <c r="P36" i="1"/>
  <c r="Q36" i="1" s="1"/>
  <c r="P36" i="6"/>
  <c r="L36" i="6"/>
  <c r="M36" i="6" s="1"/>
  <c r="R36" i="6" s="1"/>
  <c r="N37" i="6"/>
  <c r="J37" i="6"/>
  <c r="I37" i="6"/>
  <c r="F37" i="6"/>
  <c r="H37" i="6" s="1"/>
  <c r="G38" i="6" s="1"/>
  <c r="K38" i="6" s="1"/>
  <c r="E46" i="6"/>
  <c r="C47" i="6" s="1"/>
  <c r="B41" i="1"/>
  <c r="L36" i="1"/>
  <c r="M36" i="1" s="1"/>
  <c r="K37" i="1"/>
  <c r="I37" i="1"/>
  <c r="J37" i="1"/>
  <c r="F16" i="2"/>
  <c r="H37" i="1"/>
  <c r="G38" i="1" s="1"/>
  <c r="N38" i="1" s="1"/>
  <c r="E39" i="1"/>
  <c r="C40" i="1" s="1"/>
  <c r="M34" i="16" l="1"/>
  <c r="Q34" i="16" s="1"/>
  <c r="K35" i="16"/>
  <c r="P34" i="16"/>
  <c r="R34" i="16" s="1"/>
  <c r="I35" i="16"/>
  <c r="N35" i="16"/>
  <c r="H35" i="16"/>
  <c r="G36" i="16" s="1"/>
  <c r="I36" i="16" s="1"/>
  <c r="F36" i="16"/>
  <c r="C39" i="16"/>
  <c r="S36" i="6"/>
  <c r="F18" i="14"/>
  <c r="F39" i="1"/>
  <c r="P37" i="1"/>
  <c r="Q37" i="1" s="1"/>
  <c r="P37" i="6"/>
  <c r="J38" i="6"/>
  <c r="N38" i="6"/>
  <c r="I38" i="6"/>
  <c r="F38" i="6"/>
  <c r="H38" i="6" s="1"/>
  <c r="G39" i="6" s="1"/>
  <c r="K39" i="6" s="1"/>
  <c r="L37" i="6"/>
  <c r="M37" i="6" s="1"/>
  <c r="R37" i="6" s="1"/>
  <c r="E47" i="6"/>
  <c r="C48" i="6" s="1"/>
  <c r="B42" i="1"/>
  <c r="K38" i="1"/>
  <c r="I38" i="1"/>
  <c r="J38" i="1"/>
  <c r="F17" i="2"/>
  <c r="H38" i="1"/>
  <c r="G39" i="1" s="1"/>
  <c r="N39" i="1" s="1"/>
  <c r="L37" i="1"/>
  <c r="M37" i="1" s="1"/>
  <c r="E40" i="1"/>
  <c r="C41" i="1" s="1"/>
  <c r="P35" i="16" l="1"/>
  <c r="R35" i="16" s="1"/>
  <c r="L35" i="16"/>
  <c r="M35" i="16" s="1"/>
  <c r="Q35" i="16" s="1"/>
  <c r="K36" i="16"/>
  <c r="N36" i="16"/>
  <c r="J36" i="16"/>
  <c r="F37" i="16"/>
  <c r="H36" i="16"/>
  <c r="G37" i="16" s="1"/>
  <c r="I37" i="16" s="1"/>
  <c r="E39" i="16"/>
  <c r="S37" i="6"/>
  <c r="F19" i="14"/>
  <c r="F40" i="1"/>
  <c r="P38" i="1"/>
  <c r="Q38" i="1" s="1"/>
  <c r="P38" i="6"/>
  <c r="J39" i="6"/>
  <c r="I39" i="6"/>
  <c r="N39" i="6"/>
  <c r="L38" i="6"/>
  <c r="M38" i="6" s="1"/>
  <c r="R38" i="6" s="1"/>
  <c r="F39" i="6"/>
  <c r="H39" i="6" s="1"/>
  <c r="G40" i="6" s="1"/>
  <c r="K40" i="6" s="1"/>
  <c r="E48" i="6"/>
  <c r="C49" i="6" s="1"/>
  <c r="B43" i="1"/>
  <c r="K39" i="1"/>
  <c r="J39" i="1"/>
  <c r="I39" i="1"/>
  <c r="F18" i="2"/>
  <c r="H39" i="1"/>
  <c r="G40" i="1" s="1"/>
  <c r="N40" i="1" s="1"/>
  <c r="L38" i="1"/>
  <c r="M38" i="1" s="1"/>
  <c r="E41" i="1"/>
  <c r="C42" i="1" s="1"/>
  <c r="N37" i="16" l="1"/>
  <c r="P36" i="16"/>
  <c r="R36" i="16" s="1"/>
  <c r="L36" i="16"/>
  <c r="M36" i="16" s="1"/>
  <c r="Q36" i="16" s="1"/>
  <c r="K37" i="16"/>
  <c r="J37" i="16"/>
  <c r="F38" i="16"/>
  <c r="H37" i="16"/>
  <c r="G38" i="16" s="1"/>
  <c r="C40" i="16"/>
  <c r="S38" i="6"/>
  <c r="F20" i="14"/>
  <c r="F41" i="1"/>
  <c r="P39" i="1"/>
  <c r="Q39" i="1" s="1"/>
  <c r="P39" i="6"/>
  <c r="F40" i="6"/>
  <c r="H40" i="6" s="1"/>
  <c r="G41" i="6" s="1"/>
  <c r="K41" i="6" s="1"/>
  <c r="N40" i="6"/>
  <c r="I40" i="6"/>
  <c r="J40" i="6"/>
  <c r="L39" i="6"/>
  <c r="M39" i="6" s="1"/>
  <c r="R39" i="6" s="1"/>
  <c r="E49" i="6"/>
  <c r="C50" i="6" s="1"/>
  <c r="B44" i="1"/>
  <c r="L39" i="1"/>
  <c r="M39" i="1" s="1"/>
  <c r="K40" i="1"/>
  <c r="I40" i="1"/>
  <c r="J40" i="1"/>
  <c r="F19" i="2"/>
  <c r="H40" i="1"/>
  <c r="G41" i="1" s="1"/>
  <c r="N41" i="1" s="1"/>
  <c r="E42" i="1"/>
  <c r="C43" i="1" s="1"/>
  <c r="I38" i="16" l="1"/>
  <c r="K38" i="16"/>
  <c r="N38" i="16"/>
  <c r="J38" i="16"/>
  <c r="H38" i="16"/>
  <c r="G39" i="16" s="1"/>
  <c r="I39" i="16" s="1"/>
  <c r="P37" i="16"/>
  <c r="R37" i="16" s="1"/>
  <c r="L37" i="16"/>
  <c r="M37" i="16" s="1"/>
  <c r="Q37" i="16" s="1"/>
  <c r="F39" i="16"/>
  <c r="E40" i="16"/>
  <c r="S39" i="6"/>
  <c r="F21" i="14"/>
  <c r="F42" i="1"/>
  <c r="P40" i="1"/>
  <c r="Q40" i="1" s="1"/>
  <c r="P40" i="6"/>
  <c r="L40" i="6"/>
  <c r="M40" i="6" s="1"/>
  <c r="R40" i="6" s="1"/>
  <c r="F41" i="6"/>
  <c r="H41" i="6" s="1"/>
  <c r="G42" i="6" s="1"/>
  <c r="K42" i="6" s="1"/>
  <c r="N41" i="6"/>
  <c r="J41" i="6"/>
  <c r="I41" i="6"/>
  <c r="E50" i="6"/>
  <c r="C51" i="6" s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K41" i="1"/>
  <c r="J41" i="1"/>
  <c r="I41" i="1"/>
  <c r="F20" i="2"/>
  <c r="H41" i="1"/>
  <c r="G42" i="1" s="1"/>
  <c r="N42" i="1" s="1"/>
  <c r="L40" i="1"/>
  <c r="M40" i="1" s="1"/>
  <c r="E43" i="1"/>
  <c r="C44" i="1" s="1"/>
  <c r="H39" i="16" l="1"/>
  <c r="G40" i="16" s="1"/>
  <c r="K40" i="16" s="1"/>
  <c r="N39" i="16"/>
  <c r="K39" i="16"/>
  <c r="P38" i="16"/>
  <c r="R38" i="16" s="1"/>
  <c r="L38" i="16"/>
  <c r="M38" i="16" s="1"/>
  <c r="Q38" i="16" s="1"/>
  <c r="F40" i="16"/>
  <c r="J39" i="16"/>
  <c r="C41" i="16"/>
  <c r="S40" i="6"/>
  <c r="F22" i="14"/>
  <c r="F43" i="1"/>
  <c r="P41" i="1"/>
  <c r="Q41" i="1" s="1"/>
  <c r="P41" i="6"/>
  <c r="L41" i="6"/>
  <c r="M41" i="6" s="1"/>
  <c r="R41" i="6" s="1"/>
  <c r="F42" i="6"/>
  <c r="H42" i="6" s="1"/>
  <c r="G43" i="6" s="1"/>
  <c r="K43" i="6" s="1"/>
  <c r="J42" i="6"/>
  <c r="I42" i="6"/>
  <c r="N42" i="6"/>
  <c r="E51" i="6"/>
  <c r="C52" i="6" s="1"/>
  <c r="K42" i="1"/>
  <c r="I42" i="1"/>
  <c r="J42" i="1"/>
  <c r="F21" i="2"/>
  <c r="H42" i="1"/>
  <c r="G43" i="1" s="1"/>
  <c r="N43" i="1" s="1"/>
  <c r="L41" i="1"/>
  <c r="M41" i="1" s="1"/>
  <c r="E44" i="1"/>
  <c r="C45" i="1" s="1"/>
  <c r="I40" i="16" l="1"/>
  <c r="J40" i="16"/>
  <c r="N40" i="16"/>
  <c r="H40" i="16"/>
  <c r="G41" i="16" s="1"/>
  <c r="N41" i="16" s="1"/>
  <c r="L39" i="16"/>
  <c r="M39" i="16" s="1"/>
  <c r="Q39" i="16" s="1"/>
  <c r="P39" i="16"/>
  <c r="R39" i="16" s="1"/>
  <c r="F41" i="16"/>
  <c r="E41" i="16"/>
  <c r="S41" i="6"/>
  <c r="F23" i="14"/>
  <c r="F42" i="16" s="1"/>
  <c r="F44" i="1"/>
  <c r="P42" i="1"/>
  <c r="Q42" i="1" s="1"/>
  <c r="P42" i="6"/>
  <c r="L42" i="6"/>
  <c r="M42" i="6" s="1"/>
  <c r="R42" i="6" s="1"/>
  <c r="F22" i="2"/>
  <c r="F43" i="6"/>
  <c r="H43" i="6" s="1"/>
  <c r="G44" i="6" s="1"/>
  <c r="K44" i="6" s="1"/>
  <c r="I43" i="6"/>
  <c r="N43" i="6"/>
  <c r="J43" i="6"/>
  <c r="E52" i="6"/>
  <c r="C53" i="6" s="1"/>
  <c r="J43" i="1"/>
  <c r="K43" i="1"/>
  <c r="I43" i="1"/>
  <c r="H43" i="1"/>
  <c r="G44" i="1" s="1"/>
  <c r="N44" i="1" s="1"/>
  <c r="L42" i="1"/>
  <c r="M42" i="1" s="1"/>
  <c r="E45" i="1"/>
  <c r="C46" i="1" s="1"/>
  <c r="J41" i="16" l="1"/>
  <c r="L40" i="16"/>
  <c r="M40" i="16" s="1"/>
  <c r="Q40" i="16" s="1"/>
  <c r="P40" i="16"/>
  <c r="R40" i="16" s="1"/>
  <c r="I41" i="16"/>
  <c r="H41" i="16"/>
  <c r="G42" i="16" s="1"/>
  <c r="K41" i="16"/>
  <c r="C42" i="16"/>
  <c r="H42" i="16" s="1"/>
  <c r="S42" i="6"/>
  <c r="F24" i="14"/>
  <c r="F43" i="16" s="1"/>
  <c r="F45" i="1"/>
  <c r="P43" i="1"/>
  <c r="Q43" i="1" s="1"/>
  <c r="P43" i="6"/>
  <c r="N44" i="6"/>
  <c r="J44" i="6"/>
  <c r="I44" i="6"/>
  <c r="F23" i="2"/>
  <c r="F44" i="6"/>
  <c r="H44" i="6" s="1"/>
  <c r="G45" i="6" s="1"/>
  <c r="K45" i="6" s="1"/>
  <c r="L43" i="6"/>
  <c r="M43" i="6" s="1"/>
  <c r="R43" i="6" s="1"/>
  <c r="E53" i="6"/>
  <c r="C54" i="6" s="1"/>
  <c r="L43" i="1"/>
  <c r="M43" i="1" s="1"/>
  <c r="K44" i="1"/>
  <c r="J44" i="1"/>
  <c r="I44" i="1"/>
  <c r="H44" i="1"/>
  <c r="G45" i="1" s="1"/>
  <c r="N45" i="1" s="1"/>
  <c r="E46" i="1"/>
  <c r="C47" i="1" s="1"/>
  <c r="P41" i="16" l="1"/>
  <c r="R41" i="16" s="1"/>
  <c r="L41" i="16"/>
  <c r="M41" i="16" s="1"/>
  <c r="Q41" i="16" s="1"/>
  <c r="K42" i="16"/>
  <c r="N42" i="16"/>
  <c r="J42" i="16"/>
  <c r="I42" i="16"/>
  <c r="G43" i="16"/>
  <c r="E42" i="16"/>
  <c r="S43" i="6"/>
  <c r="F25" i="14"/>
  <c r="F44" i="16" s="1"/>
  <c r="F46" i="1"/>
  <c r="P44" i="1"/>
  <c r="Q44" i="1" s="1"/>
  <c r="P44" i="6"/>
  <c r="L44" i="6"/>
  <c r="M44" i="6" s="1"/>
  <c r="R44" i="6" s="1"/>
  <c r="I45" i="6"/>
  <c r="N45" i="6"/>
  <c r="J45" i="6"/>
  <c r="F24" i="2"/>
  <c r="F45" i="6"/>
  <c r="H45" i="6" s="1"/>
  <c r="G46" i="6" s="1"/>
  <c r="K46" i="6" s="1"/>
  <c r="E54" i="6"/>
  <c r="C55" i="6" s="1"/>
  <c r="H45" i="1"/>
  <c r="G46" i="1" s="1"/>
  <c r="N46" i="1" s="1"/>
  <c r="L44" i="1"/>
  <c r="M44" i="1" s="1"/>
  <c r="K45" i="1"/>
  <c r="J45" i="1"/>
  <c r="I45" i="1"/>
  <c r="E47" i="1"/>
  <c r="C48" i="1" s="1"/>
  <c r="P42" i="16" l="1"/>
  <c r="R42" i="16" s="1"/>
  <c r="L42" i="16"/>
  <c r="M42" i="16" s="1"/>
  <c r="Q42" i="16" s="1"/>
  <c r="C43" i="16"/>
  <c r="I43" i="16"/>
  <c r="K43" i="16"/>
  <c r="N43" i="16"/>
  <c r="N82" i="16" s="1"/>
  <c r="J43" i="16"/>
  <c r="S44" i="6"/>
  <c r="F26" i="14"/>
  <c r="F45" i="16" s="1"/>
  <c r="F47" i="1"/>
  <c r="P45" i="1"/>
  <c r="Q45" i="1" s="1"/>
  <c r="P45" i="6"/>
  <c r="J46" i="6"/>
  <c r="I46" i="6"/>
  <c r="N46" i="6"/>
  <c r="N85" i="6" s="1"/>
  <c r="F46" i="6"/>
  <c r="H46" i="6" s="1"/>
  <c r="G47" i="6" s="1"/>
  <c r="K47" i="6" s="1"/>
  <c r="L45" i="6"/>
  <c r="M45" i="6" s="1"/>
  <c r="R45" i="6" s="1"/>
  <c r="E55" i="6"/>
  <c r="C56" i="6" s="1"/>
  <c r="K46" i="1"/>
  <c r="I46" i="1"/>
  <c r="J46" i="1"/>
  <c r="L45" i="1"/>
  <c r="M45" i="1" s="1"/>
  <c r="F25" i="2"/>
  <c r="H46" i="1"/>
  <c r="G47" i="1" s="1"/>
  <c r="N47" i="1" s="1"/>
  <c r="E48" i="1"/>
  <c r="C49" i="1" s="1"/>
  <c r="L43" i="16" l="1"/>
  <c r="M43" i="16" s="1"/>
  <c r="Q43" i="16" s="1"/>
  <c r="P43" i="16"/>
  <c r="R43" i="16" s="1"/>
  <c r="E43" i="16"/>
  <c r="H43" i="16"/>
  <c r="S45" i="6"/>
  <c r="F27" i="14"/>
  <c r="F46" i="16" s="1"/>
  <c r="F48" i="1"/>
  <c r="P46" i="1"/>
  <c r="Q46" i="1" s="1"/>
  <c r="P46" i="6"/>
  <c r="L46" i="6"/>
  <c r="M46" i="6" s="1"/>
  <c r="R46" i="6" s="1"/>
  <c r="F47" i="6"/>
  <c r="H47" i="6" s="1"/>
  <c r="G48" i="6" s="1"/>
  <c r="K48" i="6" s="1"/>
  <c r="N47" i="6"/>
  <c r="J47" i="6"/>
  <c r="I47" i="6"/>
  <c r="E56" i="6"/>
  <c r="C57" i="6" s="1"/>
  <c r="L46" i="1"/>
  <c r="M46" i="1" s="1"/>
  <c r="F26" i="2"/>
  <c r="H47" i="1"/>
  <c r="G48" i="1" s="1"/>
  <c r="N48" i="1" s="1"/>
  <c r="I47" i="1"/>
  <c r="K47" i="1"/>
  <c r="J47" i="1"/>
  <c r="E49" i="1"/>
  <c r="C50" i="1" s="1"/>
  <c r="G44" i="16" l="1"/>
  <c r="C44" i="16"/>
  <c r="S46" i="6"/>
  <c r="F28" i="14"/>
  <c r="F47" i="16" s="1"/>
  <c r="F49" i="1"/>
  <c r="P47" i="1"/>
  <c r="Q47" i="1" s="1"/>
  <c r="P47" i="6"/>
  <c r="L47" i="6"/>
  <c r="M47" i="6" s="1"/>
  <c r="R47" i="6" s="1"/>
  <c r="J48" i="6"/>
  <c r="I48" i="6"/>
  <c r="N48" i="6"/>
  <c r="F48" i="6"/>
  <c r="H48" i="6" s="1"/>
  <c r="G49" i="6" s="1"/>
  <c r="K49" i="6" s="1"/>
  <c r="E57" i="6"/>
  <c r="C58" i="6" s="1"/>
  <c r="L47" i="1"/>
  <c r="M47" i="1" s="1"/>
  <c r="I48" i="1"/>
  <c r="J48" i="1"/>
  <c r="K48" i="1"/>
  <c r="F27" i="2"/>
  <c r="H48" i="1"/>
  <c r="G49" i="1" s="1"/>
  <c r="N49" i="1" s="1"/>
  <c r="E50" i="1"/>
  <c r="C51" i="1" s="1"/>
  <c r="E44" i="16" l="1"/>
  <c r="H44" i="16"/>
  <c r="K44" i="16"/>
  <c r="N44" i="16"/>
  <c r="J44" i="16"/>
  <c r="I44" i="16"/>
  <c r="S47" i="6"/>
  <c r="F29" i="14"/>
  <c r="F48" i="16" s="1"/>
  <c r="F50" i="1"/>
  <c r="P48" i="1"/>
  <c r="Q48" i="1" s="1"/>
  <c r="P48" i="6"/>
  <c r="L48" i="6"/>
  <c r="M48" i="6" s="1"/>
  <c r="R48" i="6" s="1"/>
  <c r="F49" i="6"/>
  <c r="H49" i="6" s="1"/>
  <c r="G50" i="6" s="1"/>
  <c r="K50" i="6" s="1"/>
  <c r="J49" i="6"/>
  <c r="N49" i="6"/>
  <c r="I49" i="6"/>
  <c r="E58" i="6"/>
  <c r="C59" i="6" s="1"/>
  <c r="L48" i="1"/>
  <c r="M48" i="1" s="1"/>
  <c r="I49" i="1"/>
  <c r="K49" i="1"/>
  <c r="J49" i="1"/>
  <c r="F28" i="2"/>
  <c r="H49" i="1"/>
  <c r="G50" i="1" s="1"/>
  <c r="N50" i="1" s="1"/>
  <c r="E51" i="1"/>
  <c r="C52" i="1" s="1"/>
  <c r="G45" i="16" l="1"/>
  <c r="C45" i="16"/>
  <c r="L44" i="16"/>
  <c r="M44" i="16" s="1"/>
  <c r="Q44" i="16" s="1"/>
  <c r="P44" i="16"/>
  <c r="R44" i="16" s="1"/>
  <c r="S48" i="6"/>
  <c r="F30" i="14"/>
  <c r="F49" i="16" s="1"/>
  <c r="F51" i="1"/>
  <c r="P49" i="1"/>
  <c r="Q49" i="1" s="1"/>
  <c r="P49" i="6"/>
  <c r="F50" i="6"/>
  <c r="H50" i="6" s="1"/>
  <c r="G51" i="6" s="1"/>
  <c r="K51" i="6" s="1"/>
  <c r="N50" i="6"/>
  <c r="J50" i="6"/>
  <c r="I50" i="6"/>
  <c r="L49" i="6"/>
  <c r="M49" i="6" s="1"/>
  <c r="R49" i="6" s="1"/>
  <c r="E59" i="6"/>
  <c r="C60" i="6" s="1"/>
  <c r="L49" i="1"/>
  <c r="M49" i="1" s="1"/>
  <c r="K50" i="1"/>
  <c r="I50" i="1"/>
  <c r="J50" i="1"/>
  <c r="F29" i="2"/>
  <c r="H50" i="1"/>
  <c r="G51" i="1" s="1"/>
  <c r="N51" i="1" s="1"/>
  <c r="E52" i="1"/>
  <c r="C53" i="1" s="1"/>
  <c r="E45" i="16" l="1"/>
  <c r="H45" i="16"/>
  <c r="I45" i="16"/>
  <c r="J45" i="16"/>
  <c r="K45" i="16"/>
  <c r="N45" i="16"/>
  <c r="S49" i="6"/>
  <c r="F31" i="14"/>
  <c r="F50" i="16" s="1"/>
  <c r="F52" i="1"/>
  <c r="P50" i="1"/>
  <c r="Q50" i="1" s="1"/>
  <c r="P50" i="6"/>
  <c r="L50" i="6"/>
  <c r="M50" i="6" s="1"/>
  <c r="R50" i="6" s="1"/>
  <c r="F51" i="6"/>
  <c r="H51" i="6" s="1"/>
  <c r="G52" i="6" s="1"/>
  <c r="K52" i="6" s="1"/>
  <c r="I51" i="6"/>
  <c r="N51" i="6"/>
  <c r="J51" i="6"/>
  <c r="E60" i="6"/>
  <c r="C61" i="6" s="1"/>
  <c r="L50" i="1"/>
  <c r="M50" i="1" s="1"/>
  <c r="F30" i="2"/>
  <c r="H51" i="1"/>
  <c r="G52" i="1" s="1"/>
  <c r="N52" i="1" s="1"/>
  <c r="I51" i="1"/>
  <c r="K51" i="1"/>
  <c r="J51" i="1"/>
  <c r="E53" i="1"/>
  <c r="C54" i="1" s="1"/>
  <c r="C46" i="16" l="1"/>
  <c r="G46" i="16"/>
  <c r="P45" i="16"/>
  <c r="R45" i="16" s="1"/>
  <c r="L45" i="16"/>
  <c r="M45" i="16" s="1"/>
  <c r="Q45" i="16" s="1"/>
  <c r="S50" i="6"/>
  <c r="F32" i="14"/>
  <c r="F51" i="16" s="1"/>
  <c r="F53" i="1"/>
  <c r="P51" i="1"/>
  <c r="Q51" i="1" s="1"/>
  <c r="P51" i="6"/>
  <c r="L51" i="6"/>
  <c r="M51" i="6" s="1"/>
  <c r="R51" i="6" s="1"/>
  <c r="F52" i="6"/>
  <c r="H52" i="6" s="1"/>
  <c r="G53" i="6" s="1"/>
  <c r="K53" i="6" s="1"/>
  <c r="I52" i="6"/>
  <c r="N52" i="6"/>
  <c r="J52" i="6"/>
  <c r="E61" i="6"/>
  <c r="C62" i="6" s="1"/>
  <c r="L51" i="1"/>
  <c r="M51" i="1" s="1"/>
  <c r="F31" i="2"/>
  <c r="H52" i="1"/>
  <c r="G53" i="1" s="1"/>
  <c r="N53" i="1" s="1"/>
  <c r="K52" i="1"/>
  <c r="I52" i="1"/>
  <c r="J52" i="1"/>
  <c r="E54" i="1"/>
  <c r="C55" i="1" s="1"/>
  <c r="J46" i="16" l="1"/>
  <c r="K46" i="16"/>
  <c r="N46" i="16"/>
  <c r="I46" i="16"/>
  <c r="E46" i="16"/>
  <c r="H46" i="16"/>
  <c r="S51" i="6"/>
  <c r="F33" i="14"/>
  <c r="F52" i="16" s="1"/>
  <c r="F54" i="1"/>
  <c r="P52" i="1"/>
  <c r="Q52" i="1" s="1"/>
  <c r="P52" i="6"/>
  <c r="J53" i="6"/>
  <c r="I53" i="6"/>
  <c r="N53" i="6"/>
  <c r="F53" i="6"/>
  <c r="H53" i="6" s="1"/>
  <c r="G54" i="6" s="1"/>
  <c r="K54" i="6" s="1"/>
  <c r="L52" i="6"/>
  <c r="M52" i="6" s="1"/>
  <c r="R52" i="6" s="1"/>
  <c r="E62" i="6"/>
  <c r="C63" i="6" s="1"/>
  <c r="L52" i="1"/>
  <c r="M52" i="1" s="1"/>
  <c r="F32" i="2"/>
  <c r="H53" i="1"/>
  <c r="G54" i="1" s="1"/>
  <c r="N54" i="1" s="1"/>
  <c r="J53" i="1"/>
  <c r="I53" i="1"/>
  <c r="K53" i="1"/>
  <c r="E55" i="1"/>
  <c r="C56" i="1" s="1"/>
  <c r="P46" i="16" l="1"/>
  <c r="R46" i="16" s="1"/>
  <c r="L46" i="16"/>
  <c r="M46" i="16" s="1"/>
  <c r="Q46" i="16" s="1"/>
  <c r="G47" i="16"/>
  <c r="C47" i="16"/>
  <c r="S52" i="6"/>
  <c r="F34" i="14"/>
  <c r="F53" i="16" s="1"/>
  <c r="F55" i="1"/>
  <c r="P53" i="1"/>
  <c r="Q53" i="1" s="1"/>
  <c r="P53" i="6"/>
  <c r="L53" i="6"/>
  <c r="M53" i="6" s="1"/>
  <c r="R53" i="6" s="1"/>
  <c r="F54" i="6"/>
  <c r="H54" i="6" s="1"/>
  <c r="G55" i="6" s="1"/>
  <c r="K55" i="6" s="1"/>
  <c r="J54" i="6"/>
  <c r="I54" i="6"/>
  <c r="N54" i="6"/>
  <c r="E63" i="6"/>
  <c r="C64" i="6" s="1"/>
  <c r="L53" i="1"/>
  <c r="M53" i="1" s="1"/>
  <c r="F33" i="2"/>
  <c r="H54" i="1"/>
  <c r="G55" i="1" s="1"/>
  <c r="N55" i="1" s="1"/>
  <c r="J54" i="1"/>
  <c r="K54" i="1"/>
  <c r="I54" i="1"/>
  <c r="E56" i="1"/>
  <c r="C57" i="1" s="1"/>
  <c r="E47" i="16" l="1"/>
  <c r="H47" i="16"/>
  <c r="K47" i="16"/>
  <c r="N47" i="16"/>
  <c r="I47" i="16"/>
  <c r="J47" i="16"/>
  <c r="S53" i="6"/>
  <c r="F35" i="14"/>
  <c r="F54" i="16" s="1"/>
  <c r="F56" i="1"/>
  <c r="P54" i="1"/>
  <c r="Q54" i="1" s="1"/>
  <c r="P54" i="6"/>
  <c r="L54" i="6"/>
  <c r="M54" i="6" s="1"/>
  <c r="R54" i="6" s="1"/>
  <c r="I55" i="6"/>
  <c r="N55" i="6"/>
  <c r="J55" i="6"/>
  <c r="F55" i="6"/>
  <c r="H55" i="6" s="1"/>
  <c r="G56" i="6" s="1"/>
  <c r="K56" i="6" s="1"/>
  <c r="E64" i="6"/>
  <c r="C65" i="6" s="1"/>
  <c r="I55" i="1"/>
  <c r="J55" i="1"/>
  <c r="K55" i="1"/>
  <c r="L54" i="1"/>
  <c r="M54" i="1" s="1"/>
  <c r="F34" i="2"/>
  <c r="H55" i="1"/>
  <c r="G56" i="1" s="1"/>
  <c r="N56" i="1" s="1"/>
  <c r="E57" i="1"/>
  <c r="C58" i="1" s="1"/>
  <c r="P47" i="16" l="1"/>
  <c r="R47" i="16" s="1"/>
  <c r="L47" i="16"/>
  <c r="M47" i="16" s="1"/>
  <c r="Q47" i="16" s="1"/>
  <c r="G48" i="16"/>
  <c r="C48" i="16"/>
  <c r="S54" i="6"/>
  <c r="F36" i="14"/>
  <c r="F55" i="16" s="1"/>
  <c r="F57" i="1"/>
  <c r="P55" i="1"/>
  <c r="Q55" i="1" s="1"/>
  <c r="P55" i="6"/>
  <c r="L55" i="6"/>
  <c r="M55" i="6" s="1"/>
  <c r="R55" i="6" s="1"/>
  <c r="F56" i="6"/>
  <c r="H56" i="6" s="1"/>
  <c r="G57" i="6" s="1"/>
  <c r="K57" i="6" s="1"/>
  <c r="I56" i="6"/>
  <c r="J56" i="6"/>
  <c r="N56" i="6"/>
  <c r="E65" i="6"/>
  <c r="C66" i="6" s="1"/>
  <c r="I56" i="1"/>
  <c r="J56" i="1"/>
  <c r="K56" i="1"/>
  <c r="L55" i="1"/>
  <c r="M55" i="1" s="1"/>
  <c r="F35" i="2"/>
  <c r="H56" i="1"/>
  <c r="G57" i="1" s="1"/>
  <c r="N57" i="1" s="1"/>
  <c r="E58" i="1"/>
  <c r="C59" i="1" s="1"/>
  <c r="E48" i="16" l="1"/>
  <c r="H48" i="16"/>
  <c r="I48" i="16"/>
  <c r="N48" i="16"/>
  <c r="J48" i="16"/>
  <c r="K48" i="16"/>
  <c r="S55" i="6"/>
  <c r="F37" i="14"/>
  <c r="F56" i="16" s="1"/>
  <c r="F58" i="1"/>
  <c r="P56" i="1"/>
  <c r="Q56" i="1" s="1"/>
  <c r="P56" i="6"/>
  <c r="L56" i="6"/>
  <c r="M56" i="6" s="1"/>
  <c r="R56" i="6" s="1"/>
  <c r="I57" i="6"/>
  <c r="N57" i="6"/>
  <c r="J57" i="6"/>
  <c r="F57" i="6"/>
  <c r="H57" i="6" s="1"/>
  <c r="G58" i="6" s="1"/>
  <c r="K58" i="6" s="1"/>
  <c r="E66" i="6"/>
  <c r="C67" i="6" s="1"/>
  <c r="L56" i="1"/>
  <c r="M56" i="1" s="1"/>
  <c r="I57" i="1"/>
  <c r="J57" i="1"/>
  <c r="K57" i="1"/>
  <c r="F36" i="2"/>
  <c r="H57" i="1"/>
  <c r="G58" i="1" s="1"/>
  <c r="N58" i="1" s="1"/>
  <c r="E59" i="1"/>
  <c r="C60" i="1" s="1"/>
  <c r="C49" i="16" l="1"/>
  <c r="G49" i="16"/>
  <c r="L48" i="16"/>
  <c r="M48" i="16" s="1"/>
  <c r="Q48" i="16" s="1"/>
  <c r="P48" i="16"/>
  <c r="R48" i="16" s="1"/>
  <c r="S56" i="6"/>
  <c r="F38" i="14"/>
  <c r="F57" i="16" s="1"/>
  <c r="F59" i="1"/>
  <c r="P57" i="1"/>
  <c r="Q57" i="1" s="1"/>
  <c r="L57" i="6"/>
  <c r="M57" i="6" s="1"/>
  <c r="R57" i="6" s="1"/>
  <c r="P57" i="6"/>
  <c r="I58" i="6"/>
  <c r="J58" i="6"/>
  <c r="N58" i="6"/>
  <c r="F58" i="6"/>
  <c r="H58" i="6" s="1"/>
  <c r="G59" i="6" s="1"/>
  <c r="K59" i="6" s="1"/>
  <c r="E67" i="6"/>
  <c r="C68" i="6" s="1"/>
  <c r="K58" i="1"/>
  <c r="I58" i="1"/>
  <c r="J58" i="1"/>
  <c r="L57" i="1"/>
  <c r="M57" i="1" s="1"/>
  <c r="F37" i="2"/>
  <c r="H58" i="1"/>
  <c r="G59" i="1" s="1"/>
  <c r="N59" i="1" s="1"/>
  <c r="E60" i="1"/>
  <c r="C61" i="1" s="1"/>
  <c r="J49" i="16" l="1"/>
  <c r="I49" i="16"/>
  <c r="K49" i="16"/>
  <c r="N49" i="16"/>
  <c r="E49" i="16"/>
  <c r="H49" i="16"/>
  <c r="S57" i="6"/>
  <c r="F39" i="14"/>
  <c r="F58" i="16" s="1"/>
  <c r="F60" i="1"/>
  <c r="P58" i="1"/>
  <c r="Q58" i="1" s="1"/>
  <c r="P58" i="6"/>
  <c r="N59" i="6"/>
  <c r="J59" i="6"/>
  <c r="I59" i="6"/>
  <c r="F59" i="6"/>
  <c r="H59" i="6" s="1"/>
  <c r="G60" i="6" s="1"/>
  <c r="K60" i="6" s="1"/>
  <c r="L58" i="6"/>
  <c r="M58" i="6" s="1"/>
  <c r="R58" i="6" s="1"/>
  <c r="E68" i="6"/>
  <c r="C69" i="6" s="1"/>
  <c r="L58" i="1"/>
  <c r="M58" i="1" s="1"/>
  <c r="F38" i="2"/>
  <c r="H59" i="1"/>
  <c r="G60" i="1" s="1"/>
  <c r="N60" i="1" s="1"/>
  <c r="I59" i="1"/>
  <c r="K59" i="1"/>
  <c r="J59" i="1"/>
  <c r="E61" i="1"/>
  <c r="C62" i="1" s="1"/>
  <c r="C50" i="16" l="1"/>
  <c r="L49" i="16"/>
  <c r="M49" i="16" s="1"/>
  <c r="Q49" i="16" s="1"/>
  <c r="P49" i="16"/>
  <c r="R49" i="16" s="1"/>
  <c r="G50" i="16"/>
  <c r="S58" i="6"/>
  <c r="F40" i="14"/>
  <c r="F59" i="16" s="1"/>
  <c r="F61" i="1"/>
  <c r="P59" i="1"/>
  <c r="Q59" i="1" s="1"/>
  <c r="P59" i="6"/>
  <c r="L59" i="6"/>
  <c r="M59" i="6" s="1"/>
  <c r="R59" i="6" s="1"/>
  <c r="I60" i="6"/>
  <c r="N60" i="6"/>
  <c r="J60" i="6"/>
  <c r="F60" i="6"/>
  <c r="H60" i="6" s="1"/>
  <c r="G61" i="6" s="1"/>
  <c r="K61" i="6" s="1"/>
  <c r="E69" i="6"/>
  <c r="C70" i="6" s="1"/>
  <c r="L59" i="1"/>
  <c r="M59" i="1" s="1"/>
  <c r="J60" i="1"/>
  <c r="I60" i="1"/>
  <c r="K60" i="1"/>
  <c r="F39" i="2"/>
  <c r="H60" i="1"/>
  <c r="G61" i="1" s="1"/>
  <c r="N61" i="1" s="1"/>
  <c r="E62" i="1"/>
  <c r="C63" i="1" s="1"/>
  <c r="K50" i="16" l="1"/>
  <c r="I50" i="16"/>
  <c r="N50" i="16"/>
  <c r="J50" i="16"/>
  <c r="E50" i="16"/>
  <c r="H50" i="16"/>
  <c r="S59" i="6"/>
  <c r="F41" i="14"/>
  <c r="F60" i="16" s="1"/>
  <c r="F62" i="1"/>
  <c r="P60" i="1"/>
  <c r="Q60" i="1" s="1"/>
  <c r="P60" i="6"/>
  <c r="L60" i="6"/>
  <c r="M60" i="6" s="1"/>
  <c r="R60" i="6" s="1"/>
  <c r="N61" i="6"/>
  <c r="J61" i="6"/>
  <c r="I61" i="6"/>
  <c r="F61" i="6"/>
  <c r="H61" i="6" s="1"/>
  <c r="G62" i="6" s="1"/>
  <c r="K62" i="6" s="1"/>
  <c r="E70" i="6"/>
  <c r="C71" i="6" s="1"/>
  <c r="L60" i="1"/>
  <c r="M60" i="1" s="1"/>
  <c r="F40" i="2"/>
  <c r="H61" i="1"/>
  <c r="G62" i="1" s="1"/>
  <c r="N62" i="1" s="1"/>
  <c r="I61" i="1"/>
  <c r="K61" i="1"/>
  <c r="J61" i="1"/>
  <c r="E63" i="1"/>
  <c r="C64" i="1" s="1"/>
  <c r="L50" i="16" l="1"/>
  <c r="M50" i="16" s="1"/>
  <c r="Q50" i="16" s="1"/>
  <c r="P50" i="16"/>
  <c r="R50" i="16" s="1"/>
  <c r="G51" i="16"/>
  <c r="C51" i="16"/>
  <c r="S60" i="6"/>
  <c r="F42" i="14"/>
  <c r="F61" i="16" s="1"/>
  <c r="F63" i="1"/>
  <c r="P61" i="1"/>
  <c r="Q61" i="1" s="1"/>
  <c r="L61" i="6"/>
  <c r="M61" i="6" s="1"/>
  <c r="R61" i="6" s="1"/>
  <c r="P61" i="6"/>
  <c r="J62" i="6"/>
  <c r="I62" i="6"/>
  <c r="N62" i="6"/>
  <c r="F62" i="6"/>
  <c r="H62" i="6" s="1"/>
  <c r="G63" i="6" s="1"/>
  <c r="K63" i="6" s="1"/>
  <c r="E71" i="6"/>
  <c r="C72" i="6" s="1"/>
  <c r="L61" i="1"/>
  <c r="M61" i="1" s="1"/>
  <c r="J62" i="1"/>
  <c r="K62" i="1"/>
  <c r="I62" i="1"/>
  <c r="F41" i="2"/>
  <c r="H62" i="1"/>
  <c r="G63" i="1" s="1"/>
  <c r="N63" i="1" s="1"/>
  <c r="E64" i="1"/>
  <c r="C65" i="1" s="1"/>
  <c r="E51" i="16" l="1"/>
  <c r="H51" i="16"/>
  <c r="K51" i="16"/>
  <c r="J51" i="16"/>
  <c r="I51" i="16"/>
  <c r="N51" i="16"/>
  <c r="S61" i="6"/>
  <c r="F43" i="14"/>
  <c r="F62" i="16" s="1"/>
  <c r="F64" i="1"/>
  <c r="P62" i="1"/>
  <c r="Q62" i="1" s="1"/>
  <c r="P62" i="6"/>
  <c r="F63" i="6"/>
  <c r="H63" i="6" s="1"/>
  <c r="G64" i="6" s="1"/>
  <c r="K64" i="6" s="1"/>
  <c r="I63" i="6"/>
  <c r="J63" i="6"/>
  <c r="N63" i="6"/>
  <c r="L62" i="6"/>
  <c r="M62" i="6" s="1"/>
  <c r="R62" i="6" s="1"/>
  <c r="E72" i="6"/>
  <c r="C73" i="6" s="1"/>
  <c r="L62" i="1"/>
  <c r="M62" i="1" s="1"/>
  <c r="F42" i="2"/>
  <c r="H63" i="1"/>
  <c r="G64" i="1" s="1"/>
  <c r="N64" i="1" s="1"/>
  <c r="K63" i="1"/>
  <c r="I63" i="1"/>
  <c r="J63" i="1"/>
  <c r="E65" i="1"/>
  <c r="C66" i="1" s="1"/>
  <c r="C52" i="16" l="1"/>
  <c r="G52" i="16"/>
  <c r="L51" i="16"/>
  <c r="M51" i="16" s="1"/>
  <c r="Q51" i="16" s="1"/>
  <c r="P51" i="16"/>
  <c r="R51" i="16" s="1"/>
  <c r="S62" i="6"/>
  <c r="F44" i="14"/>
  <c r="F63" i="16" s="1"/>
  <c r="F65" i="1"/>
  <c r="P63" i="1"/>
  <c r="Q63" i="1" s="1"/>
  <c r="P63" i="6"/>
  <c r="L63" i="6"/>
  <c r="M63" i="6" s="1"/>
  <c r="R63" i="6" s="1"/>
  <c r="I64" i="6"/>
  <c r="N64" i="6"/>
  <c r="J64" i="6"/>
  <c r="F64" i="6"/>
  <c r="H64" i="6" s="1"/>
  <c r="G65" i="6" s="1"/>
  <c r="K65" i="6" s="1"/>
  <c r="E73" i="6"/>
  <c r="C74" i="6" s="1"/>
  <c r="L63" i="1"/>
  <c r="M63" i="1" s="1"/>
  <c r="F43" i="2"/>
  <c r="H64" i="1"/>
  <c r="G65" i="1" s="1"/>
  <c r="N65" i="1" s="1"/>
  <c r="J64" i="1"/>
  <c r="I64" i="1"/>
  <c r="K64" i="1"/>
  <c r="E66" i="1"/>
  <c r="C67" i="1" s="1"/>
  <c r="E52" i="16" l="1"/>
  <c r="H52" i="16"/>
  <c r="I52" i="16"/>
  <c r="N52" i="16"/>
  <c r="J52" i="16"/>
  <c r="K52" i="16"/>
  <c r="S63" i="6"/>
  <c r="F45" i="14"/>
  <c r="F64" i="16" s="1"/>
  <c r="F66" i="1"/>
  <c r="P64" i="1"/>
  <c r="Q64" i="1" s="1"/>
  <c r="L64" i="6"/>
  <c r="M64" i="6" s="1"/>
  <c r="R64" i="6" s="1"/>
  <c r="P64" i="6"/>
  <c r="N65" i="6"/>
  <c r="J65" i="6"/>
  <c r="I65" i="6"/>
  <c r="F65" i="6"/>
  <c r="H65" i="6" s="1"/>
  <c r="G66" i="6" s="1"/>
  <c r="K66" i="6" s="1"/>
  <c r="E74" i="6"/>
  <c r="C75" i="6" s="1"/>
  <c r="L64" i="1"/>
  <c r="M64" i="1" s="1"/>
  <c r="I65" i="1"/>
  <c r="K65" i="1"/>
  <c r="J65" i="1"/>
  <c r="F44" i="2"/>
  <c r="H65" i="1"/>
  <c r="G66" i="1" s="1"/>
  <c r="N66" i="1" s="1"/>
  <c r="E67" i="1"/>
  <c r="C68" i="1" s="1"/>
  <c r="G53" i="16" l="1"/>
  <c r="P52" i="16"/>
  <c r="R52" i="16" s="1"/>
  <c r="L52" i="16"/>
  <c r="M52" i="16" s="1"/>
  <c r="Q52" i="16" s="1"/>
  <c r="C53" i="16"/>
  <c r="S64" i="6"/>
  <c r="F46" i="14"/>
  <c r="F65" i="16" s="1"/>
  <c r="F67" i="1"/>
  <c r="P65" i="6"/>
  <c r="P65" i="1"/>
  <c r="Q65" i="1" s="1"/>
  <c r="L65" i="6"/>
  <c r="M65" i="6" s="1"/>
  <c r="R65" i="6" s="1"/>
  <c r="N66" i="6"/>
  <c r="I66" i="6"/>
  <c r="J66" i="6"/>
  <c r="F66" i="6"/>
  <c r="H66" i="6" s="1"/>
  <c r="G67" i="6" s="1"/>
  <c r="K67" i="6" s="1"/>
  <c r="E75" i="6"/>
  <c r="C76" i="6" s="1"/>
  <c r="L65" i="1"/>
  <c r="M65" i="1" s="1"/>
  <c r="F45" i="2"/>
  <c r="H66" i="1"/>
  <c r="G67" i="1" s="1"/>
  <c r="N67" i="1" s="1"/>
  <c r="J66" i="1"/>
  <c r="K66" i="1"/>
  <c r="I66" i="1"/>
  <c r="E68" i="1"/>
  <c r="C69" i="1" s="1"/>
  <c r="N53" i="16" l="1"/>
  <c r="I53" i="16"/>
  <c r="J53" i="16"/>
  <c r="K53" i="16"/>
  <c r="E53" i="16"/>
  <c r="H53" i="16"/>
  <c r="S65" i="6"/>
  <c r="F47" i="14"/>
  <c r="F66" i="16" s="1"/>
  <c r="F68" i="1"/>
  <c r="P66" i="1"/>
  <c r="Q66" i="1" s="1"/>
  <c r="P66" i="6"/>
  <c r="L66" i="6"/>
  <c r="M66" i="6" s="1"/>
  <c r="R66" i="6" s="1"/>
  <c r="I67" i="6"/>
  <c r="N67" i="6"/>
  <c r="J67" i="6"/>
  <c r="F67" i="6"/>
  <c r="H67" i="6" s="1"/>
  <c r="G68" i="6" s="1"/>
  <c r="K68" i="6" s="1"/>
  <c r="E76" i="6"/>
  <c r="C77" i="6" s="1"/>
  <c r="L66" i="1"/>
  <c r="M66" i="1" s="1"/>
  <c r="J67" i="1"/>
  <c r="K67" i="1"/>
  <c r="I67" i="1"/>
  <c r="F46" i="2"/>
  <c r="H67" i="1"/>
  <c r="G68" i="1" s="1"/>
  <c r="N68" i="1" s="1"/>
  <c r="E69" i="1"/>
  <c r="C70" i="1" s="1"/>
  <c r="E70" i="1" s="1"/>
  <c r="C71" i="1" s="1"/>
  <c r="E71" i="1" s="1"/>
  <c r="C72" i="1" s="1"/>
  <c r="E72" i="1" s="1"/>
  <c r="C73" i="1" s="1"/>
  <c r="E73" i="1" s="1"/>
  <c r="C74" i="1" s="1"/>
  <c r="E74" i="1" s="1"/>
  <c r="C75" i="1" s="1"/>
  <c r="E75" i="1" s="1"/>
  <c r="C76" i="1" s="1"/>
  <c r="E76" i="1" s="1"/>
  <c r="C77" i="1" s="1"/>
  <c r="E77" i="1" s="1"/>
  <c r="C78" i="1" s="1"/>
  <c r="E78" i="1" s="1"/>
  <c r="C79" i="1" s="1"/>
  <c r="E79" i="1" s="1"/>
  <c r="C54" i="16" l="1"/>
  <c r="G54" i="16"/>
  <c r="L53" i="16"/>
  <c r="M53" i="16" s="1"/>
  <c r="Q53" i="16" s="1"/>
  <c r="P53" i="16"/>
  <c r="R53" i="16" s="1"/>
  <c r="S66" i="6"/>
  <c r="F48" i="14"/>
  <c r="F67" i="16" s="1"/>
  <c r="F69" i="1"/>
  <c r="P67" i="1"/>
  <c r="Q67" i="1" s="1"/>
  <c r="P67" i="6"/>
  <c r="J68" i="6"/>
  <c r="N68" i="6"/>
  <c r="I68" i="6"/>
  <c r="F68" i="6"/>
  <c r="H68" i="6" s="1"/>
  <c r="G69" i="6" s="1"/>
  <c r="K69" i="6" s="1"/>
  <c r="L67" i="6"/>
  <c r="M67" i="6" s="1"/>
  <c r="R67" i="6" s="1"/>
  <c r="E77" i="6"/>
  <c r="C78" i="6" s="1"/>
  <c r="K68" i="1"/>
  <c r="J68" i="1"/>
  <c r="I68" i="1"/>
  <c r="F47" i="2"/>
  <c r="H68" i="1"/>
  <c r="G69" i="1" s="1"/>
  <c r="N69" i="1" s="1"/>
  <c r="L67" i="1"/>
  <c r="M67" i="1" s="1"/>
  <c r="E54" i="16" l="1"/>
  <c r="H54" i="16"/>
  <c r="N54" i="16"/>
  <c r="J54" i="16"/>
  <c r="I54" i="16"/>
  <c r="K54" i="16"/>
  <c r="S67" i="6"/>
  <c r="F49" i="14"/>
  <c r="F68" i="16" s="1"/>
  <c r="F70" i="1"/>
  <c r="P68" i="1"/>
  <c r="Q68" i="1" s="1"/>
  <c r="L68" i="6"/>
  <c r="M68" i="6" s="1"/>
  <c r="R68" i="6" s="1"/>
  <c r="P68" i="6"/>
  <c r="N69" i="6"/>
  <c r="I69" i="6"/>
  <c r="J69" i="6"/>
  <c r="F69" i="6"/>
  <c r="H69" i="6" s="1"/>
  <c r="G70" i="6" s="1"/>
  <c r="K70" i="6" s="1"/>
  <c r="E78" i="6"/>
  <c r="C79" i="6" s="1"/>
  <c r="H69" i="1"/>
  <c r="G70" i="1" s="1"/>
  <c r="N70" i="1" s="1"/>
  <c r="F48" i="2"/>
  <c r="L68" i="1"/>
  <c r="M68" i="1" s="1"/>
  <c r="I69" i="1"/>
  <c r="K69" i="1"/>
  <c r="J69" i="1"/>
  <c r="L54" i="16" l="1"/>
  <c r="M54" i="16" s="1"/>
  <c r="Q54" i="16" s="1"/>
  <c r="P54" i="16"/>
  <c r="R54" i="16" s="1"/>
  <c r="G55" i="16"/>
  <c r="C55" i="16"/>
  <c r="S68" i="6"/>
  <c r="F50" i="14"/>
  <c r="F69" i="16" s="1"/>
  <c r="F71" i="1"/>
  <c r="P69" i="1"/>
  <c r="Q69" i="1" s="1"/>
  <c r="P69" i="6"/>
  <c r="I70" i="6"/>
  <c r="N70" i="6"/>
  <c r="J70" i="6"/>
  <c r="F70" i="6"/>
  <c r="H70" i="6" s="1"/>
  <c r="G71" i="6" s="1"/>
  <c r="K71" i="6" s="1"/>
  <c r="L69" i="6"/>
  <c r="M69" i="6" s="1"/>
  <c r="R69" i="6" s="1"/>
  <c r="E79" i="6"/>
  <c r="F49" i="2"/>
  <c r="H70" i="1"/>
  <c r="G71" i="1" s="1"/>
  <c r="N71" i="1" s="1"/>
  <c r="K70" i="1"/>
  <c r="J70" i="1"/>
  <c r="I70" i="1"/>
  <c r="L69" i="1"/>
  <c r="M69" i="1" s="1"/>
  <c r="E55" i="16" l="1"/>
  <c r="H55" i="16"/>
  <c r="I55" i="16"/>
  <c r="N55" i="16"/>
  <c r="K55" i="16"/>
  <c r="J55" i="16"/>
  <c r="S69" i="6"/>
  <c r="P70" i="1"/>
  <c r="Q70" i="1" s="1"/>
  <c r="F51" i="14"/>
  <c r="F70" i="16" s="1"/>
  <c r="F72" i="1"/>
  <c r="P70" i="6"/>
  <c r="L70" i="1"/>
  <c r="M70" i="1" s="1"/>
  <c r="L70" i="6"/>
  <c r="M70" i="6" s="1"/>
  <c r="R70" i="6" s="1"/>
  <c r="I71" i="6"/>
  <c r="N71" i="6"/>
  <c r="J71" i="6"/>
  <c r="F71" i="6"/>
  <c r="H71" i="6" s="1"/>
  <c r="G72" i="6" s="1"/>
  <c r="K72" i="6" s="1"/>
  <c r="K71" i="1"/>
  <c r="J71" i="1"/>
  <c r="I71" i="1"/>
  <c r="F50" i="2"/>
  <c r="H71" i="1"/>
  <c r="G72" i="1" s="1"/>
  <c r="N72" i="1" s="1"/>
  <c r="L55" i="16" l="1"/>
  <c r="M55" i="16" s="1"/>
  <c r="Q55" i="16" s="1"/>
  <c r="P55" i="16"/>
  <c r="R55" i="16" s="1"/>
  <c r="G56" i="16"/>
  <c r="C56" i="16"/>
  <c r="S70" i="6"/>
  <c r="F52" i="14"/>
  <c r="F71" i="16" s="1"/>
  <c r="F73" i="1"/>
  <c r="P71" i="1"/>
  <c r="Q71" i="1" s="1"/>
  <c r="P71" i="6"/>
  <c r="L71" i="6"/>
  <c r="M71" i="6" s="1"/>
  <c r="R71" i="6" s="1"/>
  <c r="F72" i="6"/>
  <c r="H72" i="6" s="1"/>
  <c r="G73" i="6" s="1"/>
  <c r="K73" i="6" s="1"/>
  <c r="L71" i="1"/>
  <c r="M71" i="1" s="1"/>
  <c r="I72" i="6"/>
  <c r="N72" i="6"/>
  <c r="J72" i="6"/>
  <c r="F51" i="2"/>
  <c r="H72" i="1"/>
  <c r="G73" i="1" s="1"/>
  <c r="N73" i="1" s="1"/>
  <c r="I72" i="1"/>
  <c r="K72" i="1"/>
  <c r="J72" i="1"/>
  <c r="E56" i="16" l="1"/>
  <c r="H56" i="16"/>
  <c r="I56" i="16"/>
  <c r="N56" i="16"/>
  <c r="J56" i="16"/>
  <c r="K56" i="16"/>
  <c r="S71" i="6"/>
  <c r="F53" i="14"/>
  <c r="F72" i="16" s="1"/>
  <c r="F74" i="1"/>
  <c r="P72" i="1"/>
  <c r="Q72" i="1" s="1"/>
  <c r="P72" i="6"/>
  <c r="L72" i="6"/>
  <c r="M72" i="6" s="1"/>
  <c r="R72" i="6" s="1"/>
  <c r="N73" i="6"/>
  <c r="J73" i="6"/>
  <c r="I73" i="6"/>
  <c r="F73" i="6"/>
  <c r="H73" i="6" s="1"/>
  <c r="G74" i="6" s="1"/>
  <c r="K74" i="6" s="1"/>
  <c r="L72" i="1"/>
  <c r="M72" i="1" s="1"/>
  <c r="J73" i="1"/>
  <c r="K73" i="1"/>
  <c r="I73" i="1"/>
  <c r="F52" i="2"/>
  <c r="H73" i="1"/>
  <c r="G74" i="1" s="1"/>
  <c r="N74" i="1" s="1"/>
  <c r="P56" i="16" l="1"/>
  <c r="R56" i="16" s="1"/>
  <c r="L56" i="16"/>
  <c r="M56" i="16" s="1"/>
  <c r="Q56" i="16" s="1"/>
  <c r="G57" i="16"/>
  <c r="C57" i="16"/>
  <c r="S72" i="6"/>
  <c r="F54" i="14"/>
  <c r="F73" i="16" s="1"/>
  <c r="F75" i="1"/>
  <c r="P73" i="1"/>
  <c r="Q73" i="1" s="1"/>
  <c r="P73" i="6"/>
  <c r="N74" i="6"/>
  <c r="J74" i="6"/>
  <c r="I74" i="6"/>
  <c r="L73" i="1"/>
  <c r="M73" i="1" s="1"/>
  <c r="F74" i="6"/>
  <c r="H74" i="6" s="1"/>
  <c r="G75" i="6" s="1"/>
  <c r="K75" i="6" s="1"/>
  <c r="L73" i="6"/>
  <c r="M73" i="6" s="1"/>
  <c r="R73" i="6" s="1"/>
  <c r="K74" i="1"/>
  <c r="J74" i="1"/>
  <c r="I74" i="1"/>
  <c r="F53" i="2"/>
  <c r="H74" i="1"/>
  <c r="G75" i="1" s="1"/>
  <c r="N75" i="1" s="1"/>
  <c r="J57" i="16" l="1"/>
  <c r="I57" i="16"/>
  <c r="N57" i="16"/>
  <c r="K57" i="16"/>
  <c r="E57" i="16"/>
  <c r="H57" i="16"/>
  <c r="S73" i="6"/>
  <c r="F55" i="14"/>
  <c r="F74" i="16" s="1"/>
  <c r="F76" i="1"/>
  <c r="P74" i="1"/>
  <c r="Q74" i="1" s="1"/>
  <c r="P74" i="6"/>
  <c r="L74" i="1"/>
  <c r="M74" i="1" s="1"/>
  <c r="L74" i="6"/>
  <c r="M74" i="6" s="1"/>
  <c r="R74" i="6" s="1"/>
  <c r="I75" i="6"/>
  <c r="N75" i="6"/>
  <c r="J75" i="6"/>
  <c r="F75" i="6"/>
  <c r="H75" i="6" s="1"/>
  <c r="G76" i="6" s="1"/>
  <c r="K76" i="6" s="1"/>
  <c r="F54" i="2"/>
  <c r="H75" i="1"/>
  <c r="G76" i="1" s="1"/>
  <c r="N76" i="1" s="1"/>
  <c r="K75" i="1"/>
  <c r="J75" i="1"/>
  <c r="I75" i="1"/>
  <c r="C58" i="16" l="1"/>
  <c r="L57" i="16"/>
  <c r="M57" i="16" s="1"/>
  <c r="Q57" i="16" s="1"/>
  <c r="P57" i="16"/>
  <c r="R57" i="16" s="1"/>
  <c r="G58" i="16"/>
  <c r="S74" i="6"/>
  <c r="F56" i="14"/>
  <c r="F75" i="16" s="1"/>
  <c r="F77" i="1"/>
  <c r="P75" i="1"/>
  <c r="Q75" i="1" s="1"/>
  <c r="P75" i="6"/>
  <c r="L75" i="6"/>
  <c r="M75" i="6" s="1"/>
  <c r="R75" i="6" s="1"/>
  <c r="I76" i="6"/>
  <c r="J76" i="6"/>
  <c r="N76" i="6"/>
  <c r="F76" i="6"/>
  <c r="H76" i="6" s="1"/>
  <c r="G77" i="6" s="1"/>
  <c r="K77" i="6" s="1"/>
  <c r="L75" i="1"/>
  <c r="M75" i="1" s="1"/>
  <c r="F55" i="2"/>
  <c r="H76" i="1"/>
  <c r="G77" i="1" s="1"/>
  <c r="N77" i="1" s="1"/>
  <c r="I76" i="1"/>
  <c r="K76" i="1"/>
  <c r="J76" i="1"/>
  <c r="I58" i="16" l="1"/>
  <c r="K58" i="16"/>
  <c r="J58" i="16"/>
  <c r="N58" i="16"/>
  <c r="E58" i="16"/>
  <c r="H58" i="16"/>
  <c r="S75" i="6"/>
  <c r="F57" i="14"/>
  <c r="F76" i="16" s="1"/>
  <c r="F78" i="1"/>
  <c r="P76" i="1"/>
  <c r="Q76" i="1" s="1"/>
  <c r="P76" i="6"/>
  <c r="L76" i="6"/>
  <c r="M76" i="6" s="1"/>
  <c r="R76" i="6" s="1"/>
  <c r="F77" i="6"/>
  <c r="H77" i="6" s="1"/>
  <c r="G78" i="6" s="1"/>
  <c r="K78" i="6" s="1"/>
  <c r="J77" i="6"/>
  <c r="I77" i="6"/>
  <c r="N77" i="6"/>
  <c r="L76" i="1"/>
  <c r="M76" i="1" s="1"/>
  <c r="J77" i="1"/>
  <c r="K77" i="1"/>
  <c r="I77" i="1"/>
  <c r="F56" i="2"/>
  <c r="H77" i="1"/>
  <c r="G78" i="1" s="1"/>
  <c r="N78" i="1" s="1"/>
  <c r="C59" i="16" l="1"/>
  <c r="L58" i="16"/>
  <c r="M58" i="16" s="1"/>
  <c r="Q58" i="16" s="1"/>
  <c r="P58" i="16"/>
  <c r="R58" i="16" s="1"/>
  <c r="G59" i="16"/>
  <c r="S76" i="6"/>
  <c r="F79" i="1"/>
  <c r="P77" i="1"/>
  <c r="Q77" i="1" s="1"/>
  <c r="P77" i="6"/>
  <c r="L77" i="6"/>
  <c r="M77" i="6" s="1"/>
  <c r="R77" i="6" s="1"/>
  <c r="J78" i="6"/>
  <c r="N78" i="6"/>
  <c r="I78" i="6"/>
  <c r="F78" i="6"/>
  <c r="H78" i="6" s="1"/>
  <c r="G79" i="6" s="1"/>
  <c r="K79" i="6" s="1"/>
  <c r="F57" i="2"/>
  <c r="H78" i="1"/>
  <c r="G79" i="1" s="1"/>
  <c r="N79" i="1" s="1"/>
  <c r="N85" i="1" s="1"/>
  <c r="L77" i="1"/>
  <c r="M77" i="1" s="1"/>
  <c r="K78" i="1"/>
  <c r="J78" i="1"/>
  <c r="I78" i="1"/>
  <c r="N59" i="16" l="1"/>
  <c r="J59" i="16"/>
  <c r="I59" i="16"/>
  <c r="K59" i="16"/>
  <c r="E59" i="16"/>
  <c r="H59" i="16"/>
  <c r="S77" i="6"/>
  <c r="P78" i="1"/>
  <c r="Q78" i="1" s="1"/>
  <c r="P78" i="6"/>
  <c r="L78" i="6"/>
  <c r="M78" i="6" s="1"/>
  <c r="R78" i="6" s="1"/>
  <c r="H79" i="1"/>
  <c r="F79" i="6"/>
  <c r="H79" i="6" s="1"/>
  <c r="I79" i="6"/>
  <c r="N79" i="6"/>
  <c r="J79" i="6"/>
  <c r="K79" i="1"/>
  <c r="J79" i="1"/>
  <c r="I79" i="1"/>
  <c r="L78" i="1"/>
  <c r="M78" i="1" s="1"/>
  <c r="C60" i="16" l="1"/>
  <c r="G60" i="16"/>
  <c r="P59" i="16"/>
  <c r="L59" i="16"/>
  <c r="M59" i="16" s="1"/>
  <c r="Q59" i="16" s="1"/>
  <c r="S78" i="6"/>
  <c r="P79" i="1"/>
  <c r="Q79" i="1" s="1"/>
  <c r="P79" i="6"/>
  <c r="L79" i="6"/>
  <c r="M79" i="6" s="1"/>
  <c r="M85" i="6" s="1"/>
  <c r="L79" i="1"/>
  <c r="M79" i="1" s="1"/>
  <c r="M85" i="1" s="1"/>
  <c r="R59" i="16" l="1"/>
  <c r="I60" i="16"/>
  <c r="J60" i="16"/>
  <c r="N60" i="16"/>
  <c r="K60" i="16"/>
  <c r="E60" i="16"/>
  <c r="H60" i="16"/>
  <c r="R79" i="6"/>
  <c r="M84" i="16"/>
  <c r="S79" i="6"/>
  <c r="L60" i="16" l="1"/>
  <c r="M60" i="16" s="1"/>
  <c r="Q60" i="16" s="1"/>
  <c r="P60" i="16"/>
  <c r="G61" i="16"/>
  <c r="C61" i="16"/>
  <c r="E61" i="16" l="1"/>
  <c r="H61" i="16"/>
  <c r="K61" i="16"/>
  <c r="I61" i="16"/>
  <c r="J61" i="16"/>
  <c r="N61" i="16"/>
  <c r="R60" i="16"/>
  <c r="L61" i="16" l="1"/>
  <c r="M61" i="16" s="1"/>
  <c r="Q61" i="16" s="1"/>
  <c r="P61" i="16"/>
  <c r="G62" i="16"/>
  <c r="C62" i="16"/>
  <c r="E62" i="16" l="1"/>
  <c r="H62" i="16"/>
  <c r="N62" i="16"/>
  <c r="J62" i="16"/>
  <c r="I62" i="16"/>
  <c r="K62" i="16"/>
  <c r="R61" i="16"/>
  <c r="G63" i="16" l="1"/>
  <c r="C63" i="16"/>
  <c r="P62" i="16"/>
  <c r="L62" i="16"/>
  <c r="M62" i="16" s="1"/>
  <c r="Q62" i="16" s="1"/>
  <c r="N63" i="16" l="1"/>
  <c r="J63" i="16"/>
  <c r="I63" i="16"/>
  <c r="K63" i="16"/>
  <c r="E63" i="16"/>
  <c r="H63" i="16"/>
  <c r="R62" i="16"/>
  <c r="L63" i="16" l="1"/>
  <c r="M63" i="16" s="1"/>
  <c r="Q63" i="16" s="1"/>
  <c r="P63" i="16"/>
  <c r="G64" i="16"/>
  <c r="C64" i="16"/>
  <c r="N64" i="16" l="1"/>
  <c r="J64" i="16"/>
  <c r="K64" i="16"/>
  <c r="I64" i="16"/>
  <c r="R63" i="16"/>
  <c r="E64" i="16"/>
  <c r="H64" i="16"/>
  <c r="P64" i="16" l="1"/>
  <c r="R64" i="16" s="1"/>
  <c r="L64" i="16"/>
  <c r="M64" i="16" s="1"/>
  <c r="Q64" i="16" s="1"/>
  <c r="G65" i="16"/>
  <c r="C65" i="16"/>
  <c r="K65" i="16" l="1"/>
  <c r="J65" i="16"/>
  <c r="I65" i="16"/>
  <c r="N65" i="16"/>
  <c r="E65" i="16"/>
  <c r="H65" i="16"/>
  <c r="G66" i="16" l="1"/>
  <c r="C66" i="16"/>
  <c r="P65" i="16"/>
  <c r="R65" i="16" s="1"/>
  <c r="L65" i="16"/>
  <c r="M65" i="16" s="1"/>
  <c r="Q65" i="16" s="1"/>
  <c r="E66" i="16" l="1"/>
  <c r="H66" i="16"/>
  <c r="N66" i="16"/>
  <c r="I66" i="16"/>
  <c r="K66" i="16"/>
  <c r="J66" i="16"/>
  <c r="L66" i="16" l="1"/>
  <c r="M66" i="16" s="1"/>
  <c r="Q66" i="16" s="1"/>
  <c r="P66" i="16"/>
  <c r="R66" i="16" s="1"/>
  <c r="G67" i="16"/>
  <c r="C67" i="16"/>
  <c r="N67" i="16" l="1"/>
  <c r="K67" i="16"/>
  <c r="I67" i="16"/>
  <c r="J67" i="16"/>
  <c r="E67" i="16"/>
  <c r="H67" i="16"/>
  <c r="P67" i="16" l="1"/>
  <c r="R67" i="16" s="1"/>
  <c r="L67" i="16"/>
  <c r="M67" i="16" s="1"/>
  <c r="Q67" i="16" s="1"/>
  <c r="G68" i="16"/>
  <c r="C68" i="16"/>
  <c r="E68" i="16" l="1"/>
  <c r="H68" i="16"/>
  <c r="I68" i="16"/>
  <c r="K68" i="16"/>
  <c r="N68" i="16"/>
  <c r="J68" i="16"/>
  <c r="P68" i="16" l="1"/>
  <c r="R68" i="16" s="1"/>
  <c r="L68" i="16"/>
  <c r="M68" i="16" s="1"/>
  <c r="Q68" i="16" s="1"/>
  <c r="G69" i="16"/>
  <c r="C69" i="16"/>
  <c r="E69" i="16" l="1"/>
  <c r="H69" i="16"/>
  <c r="N69" i="16"/>
  <c r="I69" i="16"/>
  <c r="K69" i="16"/>
  <c r="J69" i="16"/>
  <c r="G70" i="16" l="1"/>
  <c r="C70" i="16"/>
  <c r="L69" i="16"/>
  <c r="M69" i="16" s="1"/>
  <c r="Q69" i="16" s="1"/>
  <c r="P69" i="16"/>
  <c r="R69" i="16" s="1"/>
  <c r="E70" i="16" l="1"/>
  <c r="H70" i="16"/>
  <c r="J70" i="16"/>
  <c r="K70" i="16"/>
  <c r="I70" i="16"/>
  <c r="N70" i="16"/>
  <c r="L70" i="16" l="1"/>
  <c r="M70" i="16" s="1"/>
  <c r="Q70" i="16" s="1"/>
  <c r="P70" i="16"/>
  <c r="R70" i="16" s="1"/>
  <c r="G71" i="16"/>
  <c r="C71" i="16"/>
  <c r="E71" i="16" l="1"/>
  <c r="H71" i="16"/>
  <c r="K71" i="16"/>
  <c r="J71" i="16"/>
  <c r="I71" i="16"/>
  <c r="N71" i="16"/>
  <c r="L71" i="16" l="1"/>
  <c r="M71" i="16" s="1"/>
  <c r="Q71" i="16" s="1"/>
  <c r="P71" i="16"/>
  <c r="R71" i="16" s="1"/>
  <c r="G72" i="16"/>
  <c r="C72" i="16"/>
  <c r="E72" i="16" l="1"/>
  <c r="H72" i="16"/>
  <c r="K72" i="16"/>
  <c r="I72" i="16"/>
  <c r="N72" i="16"/>
  <c r="J72" i="16"/>
  <c r="P72" i="16" l="1"/>
  <c r="R72" i="16" s="1"/>
  <c r="L72" i="16"/>
  <c r="M72" i="16" s="1"/>
  <c r="Q72" i="16" s="1"/>
  <c r="G73" i="16"/>
  <c r="C73" i="16"/>
  <c r="K73" i="16" l="1"/>
  <c r="N73" i="16"/>
  <c r="J73" i="16"/>
  <c r="I73" i="16"/>
  <c r="E73" i="16"/>
  <c r="H73" i="16"/>
  <c r="C74" i="16" l="1"/>
  <c r="L73" i="16"/>
  <c r="M73" i="16" s="1"/>
  <c r="Q73" i="16" s="1"/>
  <c r="P73" i="16"/>
  <c r="R73" i="16" s="1"/>
  <c r="G74" i="16"/>
  <c r="K74" i="16" l="1"/>
  <c r="I74" i="16"/>
  <c r="N74" i="16"/>
  <c r="J74" i="16"/>
  <c r="E74" i="16"/>
  <c r="H74" i="16"/>
  <c r="L74" i="16" l="1"/>
  <c r="M74" i="16" s="1"/>
  <c r="Q74" i="16" s="1"/>
  <c r="P74" i="16"/>
  <c r="R74" i="16" s="1"/>
  <c r="G75" i="16"/>
  <c r="C75" i="16"/>
  <c r="K75" i="16" l="1"/>
  <c r="I75" i="16"/>
  <c r="J75" i="16"/>
  <c r="N75" i="16"/>
  <c r="E75" i="16"/>
  <c r="H75" i="16"/>
  <c r="C76" i="16" l="1"/>
  <c r="G76" i="16"/>
  <c r="L75" i="16"/>
  <c r="M75" i="16" s="1"/>
  <c r="Q75" i="16" s="1"/>
  <c r="P75" i="16"/>
  <c r="R75" i="16" s="1"/>
  <c r="N76" i="16" l="1"/>
  <c r="J76" i="16"/>
  <c r="K76" i="16"/>
  <c r="I76" i="16"/>
  <c r="E76" i="16"/>
  <c r="H76" i="16"/>
  <c r="L76" i="16" l="1"/>
  <c r="M76" i="16" s="1"/>
  <c r="P76" i="16"/>
  <c r="M82" i="16" l="1"/>
  <c r="M86" i="16" s="1"/>
  <c r="Q76" i="16"/>
  <c r="R76" i="16"/>
</calcChain>
</file>

<file path=xl/sharedStrings.xml><?xml version="1.0" encoding="utf-8"?>
<sst xmlns="http://schemas.openxmlformats.org/spreadsheetml/2006/main" count="132" uniqueCount="54">
  <si>
    <t>LI PPTN</t>
  </si>
  <si>
    <t>Assumptions:</t>
  </si>
  <si>
    <t>Cost overrun %</t>
  </si>
  <si>
    <t>In-service cost</t>
  </si>
  <si>
    <t>Equity ratio</t>
  </si>
  <si>
    <t>Base ROE</t>
  </si>
  <si>
    <t>Incentive ROE</t>
  </si>
  <si>
    <t>Interest Rate</t>
  </si>
  <si>
    <t>Effective tax rate</t>
  </si>
  <si>
    <t>Expected life</t>
  </si>
  <si>
    <t>WACC</t>
  </si>
  <si>
    <t>Sharing</t>
  </si>
  <si>
    <t>Acc Def.</t>
  </si>
  <si>
    <t>Base</t>
  </si>
  <si>
    <t>Incentive</t>
  </si>
  <si>
    <t>Book</t>
  </si>
  <si>
    <t>Revenue</t>
  </si>
  <si>
    <t>O&amp;M and</t>
  </si>
  <si>
    <t>Year</t>
  </si>
  <si>
    <t>BOY Net Plant</t>
  </si>
  <si>
    <t>Annual Deprec.</t>
  </si>
  <si>
    <t>EOY Net Plant</t>
  </si>
  <si>
    <t>Income Tax</t>
  </si>
  <si>
    <t>BOY Rate Base</t>
  </si>
  <si>
    <t>EOY Rate Base</t>
  </si>
  <si>
    <t>Interest</t>
  </si>
  <si>
    <t>ROE</t>
  </si>
  <si>
    <t>Income taxes</t>
  </si>
  <si>
    <t>Requirements</t>
  </si>
  <si>
    <t>Property taxes</t>
  </si>
  <si>
    <t>Combined Return</t>
  </si>
  <si>
    <t>Altern. Rate Mech.</t>
  </si>
  <si>
    <t>W/O of 20% Overrun RR NPV</t>
  </si>
  <si>
    <t xml:space="preserve"> </t>
  </si>
  <si>
    <t>Cash Flow</t>
  </si>
  <si>
    <t>Soft Cap</t>
  </si>
  <si>
    <t>Investment</t>
  </si>
  <si>
    <t>MACRS %</t>
  </si>
  <si>
    <t>Tax depreciation</t>
  </si>
  <si>
    <t>Book Dep</t>
  </si>
  <si>
    <t>Tax Dep</t>
  </si>
  <si>
    <t>Def Income tax</t>
  </si>
  <si>
    <t>Acc Def Income Tax</t>
  </si>
  <si>
    <t>Overrun</t>
  </si>
  <si>
    <t>Estimated Cap</t>
  </si>
  <si>
    <t>Included Capital Costs Est.</t>
  </si>
  <si>
    <t>LI PPTN Example</t>
  </si>
  <si>
    <t>NPV</t>
  </si>
  <si>
    <t>Write-off</t>
  </si>
  <si>
    <t>Remaining Plant</t>
  </si>
  <si>
    <t>NPV Rev. Req.</t>
  </si>
  <si>
    <t>Overrun Year 1</t>
  </si>
  <si>
    <t>Included Capital Cost Est.</t>
  </si>
  <si>
    <t>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</si>
</sst>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00%"/>
    <numFmt numFmtId="167" formatCode="_(* #,##0_);_(* \(#,##0\);_(* &quot;-&quot;??_);_(@_)"/>
    <numFmt numFmtId="168" formatCode="_(* #,##0.0_);_(* \(#,##0.0\);_(* &quot;-&quot;?_);_(@_)"/>
    <numFmt numFmtId="169" formatCode="_(* #,##0.0000_);_(* \(#,##0.0000\);_(* &quot;-&quot;??_);_(@_)"/>
    <numFmt numFmtId="170" formatCode="_(* #,##0.000_);_(* \(#,##0.000\);_(* &quot;-&quot;??_);_(@_)"/>
    <numFmt numFmtId="171" formatCode="0.0000%"/>
    <numFmt numFmtId="172" formatCode="0_);\(0\)&quot;bp&quot;"/>
    <numFmt numFmtId="173" formatCode="0.0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8"/>
      <name val="Times New Roman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6" fontId="0" fillId="0" borderId="0" xfId="0" applyNumberFormat="1"/>
    <xf numFmtId="164" fontId="0" fillId="0" borderId="0" xfId="2" applyNumberFormat="1" applyFont="1" applyBorder="1"/>
    <xf numFmtId="164" fontId="4" fillId="0" borderId="0" xfId="2" applyNumberFormat="1" applyFont="1" applyBorder="1"/>
    <xf numFmtId="8" fontId="0" fillId="0" borderId="0" xfId="0" applyNumberFormat="1"/>
    <xf numFmtId="0" fontId="0" fillId="0" borderId="0" xfId="0" applyAlignment="1">
      <alignment horizontal="left"/>
    </xf>
    <xf numFmtId="9" fontId="0" fillId="0" borderId="0" xfId="3" applyFont="1"/>
    <xf numFmtId="0" fontId="0" fillId="0" borderId="0" xfId="0" applyAlignment="1">
      <alignment horizontal="center"/>
    </xf>
    <xf numFmtId="165" fontId="0" fillId="0" borderId="0" xfId="3" applyNumberFormat="1" applyFont="1"/>
    <xf numFmtId="166" fontId="0" fillId="0" borderId="0" xfId="3" applyNumberFormat="1" applyFont="1"/>
    <xf numFmtId="10" fontId="0" fillId="0" borderId="0" xfId="3" applyNumberFormat="1" applyFont="1"/>
    <xf numFmtId="167" fontId="0" fillId="0" borderId="0" xfId="1" applyNumberFormat="1" applyFont="1"/>
    <xf numFmtId="168" fontId="0" fillId="0" borderId="0" xfId="0" applyNumberFormat="1"/>
    <xf numFmtId="169" fontId="0" fillId="0" borderId="0" xfId="0" applyNumberFormat="1"/>
    <xf numFmtId="43" fontId="0" fillId="0" borderId="0" xfId="0" applyNumberFormat="1"/>
    <xf numFmtId="0" fontId="0" fillId="0" borderId="0" xfId="0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43" fontId="0" fillId="0" borderId="0" xfId="1" applyFont="1"/>
    <xf numFmtId="164" fontId="0" fillId="0" borderId="0" xfId="3" applyNumberFormat="1" applyFont="1"/>
    <xf numFmtId="6" fontId="3" fillId="0" borderId="0" xfId="0" applyNumberFormat="1" applyFont="1"/>
    <xf numFmtId="164" fontId="3" fillId="0" borderId="0" xfId="0" applyNumberFormat="1" applyFont="1"/>
    <xf numFmtId="10" fontId="3" fillId="0" borderId="0" xfId="0" applyNumberFormat="1" applyFont="1"/>
    <xf numFmtId="164" fontId="3" fillId="0" borderId="0" xfId="2" applyNumberFormat="1" applyFont="1"/>
    <xf numFmtId="164" fontId="0" fillId="0" borderId="0" xfId="0" applyNumberFormat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2" applyNumberFormat="1" applyFont="1"/>
    <xf numFmtId="44" fontId="0" fillId="0" borderId="0" xfId="2" applyFont="1"/>
    <xf numFmtId="170" fontId="0" fillId="0" borderId="0" xfId="1" applyNumberFormat="1" applyFont="1"/>
    <xf numFmtId="164" fontId="0" fillId="0" borderId="0" xfId="2" applyNumberFormat="1" applyFont="1" applyAlignment="1">
      <alignment horizontal="center"/>
    </xf>
    <xf numFmtId="0" fontId="6" fillId="0" borderId="5" xfId="4" applyBorder="1" applyAlignment="1">
      <alignment horizontal="center"/>
    </xf>
    <xf numFmtId="0" fontId="6" fillId="0" borderId="0" xfId="4"/>
    <xf numFmtId="169" fontId="6" fillId="0" borderId="0" xfId="1" applyNumberFormat="1" applyFont="1" applyProtection="1"/>
    <xf numFmtId="167" fontId="0" fillId="0" borderId="0" xfId="0" applyNumberForma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6" xfId="2" applyNumberFormat="1" applyFont="1" applyBorder="1"/>
    <xf numFmtId="164" fontId="0" fillId="0" borderId="7" xfId="2" applyNumberFormat="1" applyFont="1" applyBorder="1"/>
    <xf numFmtId="164" fontId="0" fillId="0" borderId="1" xfId="2" applyNumberFormat="1" applyFont="1" applyBorder="1"/>
    <xf numFmtId="164" fontId="0" fillId="0" borderId="2" xfId="2" applyNumberFormat="1" applyFont="1" applyBorder="1"/>
    <xf numFmtId="0" fontId="7" fillId="0" borderId="0" xfId="0" applyFont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71" fontId="0" fillId="0" borderId="0" xfId="0" applyNumberFormat="1"/>
    <xf numFmtId="164" fontId="3" fillId="0" borderId="0" xfId="2" applyNumberFormat="1" applyFont="1" applyAlignment="1">
      <alignment horizontal="right"/>
    </xf>
    <xf numFmtId="44" fontId="0" fillId="0" borderId="0" xfId="0" applyNumberFormat="1"/>
    <xf numFmtId="10" fontId="0" fillId="0" borderId="0" xfId="0" applyNumberFormat="1"/>
    <xf numFmtId="172" fontId="0" fillId="0" borderId="0" xfId="2" applyNumberFormat="1" applyFont="1"/>
    <xf numFmtId="0" fontId="3" fillId="0" borderId="0" xfId="0" applyFont="1" applyAlignment="1">
      <alignment horizontal="right"/>
    </xf>
    <xf numFmtId="6" fontId="3" fillId="0" borderId="0" xfId="0" applyNumberFormat="1" applyFont="1" applyAlignment="1">
      <alignment horizontal="right"/>
    </xf>
    <xf numFmtId="173" fontId="0" fillId="0" borderId="0" xfId="0" applyNumberFormat="1"/>
    <xf numFmtId="164" fontId="0" fillId="3" borderId="0" xfId="0" applyNumberFormat="1" applyFill="1"/>
    <xf numFmtId="10" fontId="0" fillId="3" borderId="0" xfId="3" applyNumberFormat="1" applyFont="1" applyFill="1"/>
    <xf numFmtId="43" fontId="0" fillId="3" borderId="0" xfId="1" applyFont="1" applyFill="1"/>
    <xf numFmtId="171" fontId="0" fillId="2" borderId="0" xfId="3" applyNumberFormat="1" applyFont="1" applyFill="1"/>
    <xf numFmtId="6" fontId="7" fillId="4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7" fontId="0" fillId="0" borderId="0" xfId="1" applyNumberFormat="1" applyFont="1" applyFill="1"/>
    <xf numFmtId="164" fontId="0" fillId="0" borderId="0" xfId="2" applyNumberFormat="1" applyFont="1" applyFill="1"/>
    <xf numFmtId="10" fontId="0" fillId="0" borderId="0" xfId="3" applyNumberFormat="1" applyFont="1" applyFill="1"/>
    <xf numFmtId="0" fontId="0" fillId="0" borderId="0" xfId="0" applyAlignment="1">
      <alignment horizontal="right"/>
    </xf>
    <xf numFmtId="164" fontId="0" fillId="2" borderId="0" xfId="2" applyNumberFormat="1" applyFont="1" applyFill="1" applyAlignment="1">
      <alignment horizontal="center"/>
    </xf>
    <xf numFmtId="9" fontId="0" fillId="2" borderId="0" xfId="3" applyFont="1" applyFill="1"/>
    <xf numFmtId="10" fontId="0" fillId="2" borderId="0" xfId="3" applyNumberFormat="1" applyFont="1" applyFill="1"/>
    <xf numFmtId="165" fontId="0" fillId="2" borderId="0" xfId="3" applyNumberFormat="1" applyFont="1" applyFill="1"/>
    <xf numFmtId="167" fontId="0" fillId="2" borderId="0" xfId="1" applyNumberFormat="1" applyFont="1" applyFill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6" xfId="5" xr:uid="{00000000-0005-0000-0000-000003000000}"/>
    <cellStyle name="Normal_macrs" xfId="4" xr:uid="{00000000-0005-0000-0000-000004000000}"/>
    <cellStyle name="Percent" xfId="3" builtinId="5"/>
    <cellStyle name="Percent 3" xfId="6" xr:uid="{00000000-0005-0000-0000-000006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AN124"/>
  <sheetViews>
    <sheetView tabSelected="1" zoomScaleNormal="100" workbookViewId="0">
      <selection activeCell="C21" activeCellId="8" sqref="C21"/>
    </sheetView>
  </sheetViews>
  <sheetFormatPr defaultRowHeight="13.2" x14ac:dyDescent="0.25"/>
  <cols>
    <col min="1" max="1" width="2.6640625" customWidth="1"/>
    <col min="2" max="2" width="23.6640625" customWidth="1"/>
    <col min="3" max="3" width="14.88671875" customWidth="1"/>
    <col min="4" max="4" width="15" customWidth="1"/>
    <col min="5" max="5" width="15.33203125" customWidth="1"/>
    <col min="6" max="6" width="14.44140625" bestFit="1" customWidth="1"/>
    <col min="7" max="8" width="15.33203125" bestFit="1" customWidth="1"/>
    <col min="9" max="9" width="12.5546875" bestFit="1" customWidth="1"/>
    <col min="10" max="10" width="13.109375" customWidth="1"/>
    <col min="11" max="11" width="12.5546875" customWidth="1"/>
    <col min="12" max="12" width="12.6640625" customWidth="1"/>
    <col min="13" max="13" width="14.33203125" customWidth="1"/>
    <col min="14" max="14" width="14" customWidth="1"/>
    <col min="15" max="15" width="2.6640625" customWidth="1"/>
    <col min="16" max="16" width="16.33203125" customWidth="1"/>
    <col min="17" max="17" width="8.109375" customWidth="1"/>
    <col min="18" max="18" width="17.6640625" customWidth="1"/>
    <col min="19" max="19" width="14.33203125" customWidth="1"/>
    <col min="20" max="20" width="14.44140625" customWidth="1"/>
    <col min="21" max="21" width="14.5546875" customWidth="1"/>
    <col min="22" max="22" width="15.109375" customWidth="1"/>
    <col min="23" max="23" width="12.109375" customWidth="1"/>
    <col min="24" max="24" width="15" customWidth="1"/>
    <col min="25" max="28" width="14.44140625" customWidth="1"/>
    <col min="29" max="29" width="18.33203125" customWidth="1"/>
    <col min="30" max="31" width="16.33203125" customWidth="1"/>
    <col min="32" max="32" width="17" customWidth="1"/>
    <col min="33" max="33" width="15.5546875" customWidth="1"/>
    <col min="34" max="34" width="19.44140625" customWidth="1"/>
    <col min="35" max="35" width="19.6640625" customWidth="1"/>
    <col min="36" max="36" width="14.44140625" customWidth="1"/>
    <col min="37" max="37" width="21.44140625" customWidth="1"/>
    <col min="38" max="38" width="18.44140625" customWidth="1"/>
    <col min="39" max="39" width="16.6640625" customWidth="1"/>
    <col min="40" max="40" width="17.6640625" customWidth="1"/>
  </cols>
  <sheetData>
    <row r="2" spans="2:34" x14ac:dyDescent="0.25">
      <c r="C2" s="3"/>
      <c r="D2" s="4"/>
      <c r="E2" s="4"/>
      <c r="F2" s="5"/>
      <c r="M2" s="6"/>
      <c r="N2" s="6"/>
      <c r="O2" s="6"/>
    </row>
    <row r="3" spans="2:34" x14ac:dyDescent="0.25">
      <c r="B3" t="s">
        <v>46</v>
      </c>
      <c r="C3" s="71">
        <v>0</v>
      </c>
      <c r="D3" s="4"/>
      <c r="E3" s="4"/>
      <c r="F3" s="5"/>
      <c r="M3" s="6"/>
      <c r="N3" s="6"/>
      <c r="O3" s="6"/>
    </row>
    <row r="4" spans="2:34" hidden="1" x14ac:dyDescent="0.25">
      <c r="C4" s="4"/>
    </row>
    <row r="5" spans="2:34" hidden="1" x14ac:dyDescent="0.25">
      <c r="B5" s="10"/>
      <c r="C5" s="52"/>
      <c r="D5" s="7"/>
      <c r="E5" s="8"/>
    </row>
    <row r="6" spans="2:34" hidden="1" x14ac:dyDescent="0.25"/>
    <row r="7" spans="2:34" x14ac:dyDescent="0.25">
      <c r="D7" s="2"/>
    </row>
    <row r="8" spans="2:34" x14ac:dyDescent="0.25">
      <c r="B8" s="2" t="s">
        <v>1</v>
      </c>
      <c r="D8" s="2"/>
    </row>
    <row r="9" spans="2:34" x14ac:dyDescent="0.25">
      <c r="B9" s="1"/>
      <c r="D9" s="2"/>
      <c r="H9" s="9"/>
    </row>
    <row r="10" spans="2:34" x14ac:dyDescent="0.25">
      <c r="B10" s="10" t="s">
        <v>45</v>
      </c>
      <c r="C10" s="4">
        <f>C3</f>
        <v>0</v>
      </c>
      <c r="D10" s="26"/>
    </row>
    <row r="11" spans="2:34" x14ac:dyDescent="0.25">
      <c r="B11" s="10" t="s">
        <v>2</v>
      </c>
      <c r="C11" s="72">
        <v>0</v>
      </c>
    </row>
    <row r="12" spans="2:34" x14ac:dyDescent="0.25">
      <c r="B12" s="10" t="s">
        <v>3</v>
      </c>
      <c r="C12" s="4">
        <f>(1+C11)*C10</f>
        <v>0</v>
      </c>
      <c r="D12" s="19"/>
      <c r="E12" s="19"/>
    </row>
    <row r="13" spans="2:34" hidden="1" x14ac:dyDescent="0.25"/>
    <row r="14" spans="2:34" x14ac:dyDescent="0.25">
      <c r="B14" s="10" t="s">
        <v>4</v>
      </c>
      <c r="C14" s="72">
        <v>0</v>
      </c>
      <c r="F14" s="12"/>
      <c r="M14" s="4"/>
      <c r="N14" s="4"/>
    </row>
    <row r="15" spans="2:34" x14ac:dyDescent="0.25">
      <c r="B15" s="10" t="s">
        <v>5</v>
      </c>
      <c r="C15" s="73">
        <v>0</v>
      </c>
      <c r="E15" s="14"/>
      <c r="AF15" s="2"/>
      <c r="AG15" s="2"/>
      <c r="AH15" s="2"/>
    </row>
    <row r="16" spans="2:34" x14ac:dyDescent="0.25">
      <c r="B16" s="10" t="s">
        <v>6</v>
      </c>
      <c r="C16" s="74">
        <v>0</v>
      </c>
    </row>
    <row r="17" spans="1:40" x14ac:dyDescent="0.25">
      <c r="B17" s="10" t="s">
        <v>7</v>
      </c>
      <c r="C17" s="73">
        <v>0</v>
      </c>
      <c r="D17" s="15"/>
      <c r="AE17" s="2"/>
      <c r="AF17" s="5"/>
      <c r="AG17" s="4"/>
      <c r="AH17" s="5"/>
    </row>
    <row r="18" spans="1:40" x14ac:dyDescent="0.25">
      <c r="B18" s="10" t="s">
        <v>8</v>
      </c>
      <c r="C18" s="74">
        <v>0</v>
      </c>
    </row>
    <row r="19" spans="1:40" x14ac:dyDescent="0.25">
      <c r="B19" s="10" t="s">
        <v>9</v>
      </c>
      <c r="C19" s="75">
        <v>0</v>
      </c>
      <c r="H19" s="17"/>
      <c r="I19" s="17"/>
      <c r="AF19" s="5"/>
    </row>
    <row r="20" spans="1:40" x14ac:dyDescent="0.25">
      <c r="B20" s="10" t="s">
        <v>10</v>
      </c>
      <c r="C20" s="15">
        <f>$C$14*(C15+C16)+((1-$C$14)*$C$17)</f>
        <v>0</v>
      </c>
      <c r="D20" s="15"/>
    </row>
    <row r="21" spans="1:40" x14ac:dyDescent="0.25">
      <c r="B21" s="10" t="s">
        <v>11</v>
      </c>
      <c r="C21" s="74">
        <v>0</v>
      </c>
      <c r="D21" s="15"/>
    </row>
    <row r="22" spans="1:40" x14ac:dyDescent="0.25">
      <c r="J22" s="18"/>
    </row>
    <row r="23" spans="1:40" hidden="1" x14ac:dyDescent="0.25">
      <c r="B23" s="1"/>
      <c r="W23" s="15"/>
      <c r="AB23" s="19"/>
    </row>
    <row r="24" spans="1:40" ht="12.75" hidden="1" customHeight="1" x14ac:dyDescent="0.25">
      <c r="B24" s="76"/>
      <c r="C24" s="76"/>
      <c r="D24" s="76"/>
      <c r="E24" s="76"/>
      <c r="J24" s="5"/>
    </row>
    <row r="25" spans="1:40" ht="25.5" hidden="1" customHeight="1" x14ac:dyDescent="0.25">
      <c r="B25" s="20"/>
      <c r="C25" s="20"/>
      <c r="D25" s="20"/>
      <c r="E25" s="20"/>
      <c r="Y25" s="77"/>
      <c r="Z25" s="77"/>
      <c r="AA25" s="77"/>
      <c r="AB25" s="77"/>
      <c r="AC25" s="77"/>
    </row>
    <row r="26" spans="1:40" ht="13.8" thickBot="1" x14ac:dyDescent="0.3">
      <c r="B26" s="76"/>
      <c r="C26" s="76"/>
      <c r="D26" s="76"/>
      <c r="E26" s="76"/>
      <c r="Q26" s="78"/>
      <c r="R26" s="78"/>
      <c r="S26" s="78"/>
      <c r="T26" s="78"/>
      <c r="U26" s="78"/>
      <c r="Z26" s="78"/>
      <c r="AA26" s="78"/>
      <c r="AB26" s="2"/>
      <c r="AK26" s="9"/>
    </row>
    <row r="27" spans="1:40" x14ac:dyDescent="0.25">
      <c r="C27" s="1"/>
      <c r="D27" s="1"/>
      <c r="E27" s="1"/>
      <c r="F27" s="2" t="s">
        <v>12</v>
      </c>
      <c r="G27" s="1"/>
      <c r="H27" s="1"/>
      <c r="I27" s="1"/>
      <c r="J27" s="2" t="s">
        <v>13</v>
      </c>
      <c r="K27" s="2" t="s">
        <v>14</v>
      </c>
      <c r="L27" s="2" t="s">
        <v>15</v>
      </c>
      <c r="M27" s="21" t="s">
        <v>16</v>
      </c>
      <c r="N27" s="22" t="s">
        <v>17</v>
      </c>
      <c r="O27" s="2"/>
      <c r="R27" s="2"/>
      <c r="S27" s="2"/>
      <c r="T27" s="2"/>
      <c r="V27" s="2"/>
      <c r="X27" s="2"/>
      <c r="Z27" s="2"/>
      <c r="AA27" s="2"/>
      <c r="AB27" s="2"/>
      <c r="AC27" s="2"/>
      <c r="AE27" s="2"/>
      <c r="AF27" s="2"/>
      <c r="AG27" s="2"/>
      <c r="AH27" s="2"/>
      <c r="AI27" s="23"/>
      <c r="AL27" s="4"/>
    </row>
    <row r="28" spans="1:40" x14ac:dyDescent="0.25">
      <c r="B28" s="2" t="s">
        <v>18</v>
      </c>
      <c r="C28" s="2" t="s">
        <v>19</v>
      </c>
      <c r="D28" s="2" t="s">
        <v>20</v>
      </c>
      <c r="E28" s="2" t="s">
        <v>21</v>
      </c>
      <c r="F28" s="2" t="s">
        <v>22</v>
      </c>
      <c r="G28" s="2" t="s">
        <v>23</v>
      </c>
      <c r="H28" s="2" t="s">
        <v>24</v>
      </c>
      <c r="I28" s="2" t="s">
        <v>25</v>
      </c>
      <c r="J28" s="2" t="s">
        <v>26</v>
      </c>
      <c r="K28" s="2" t="s">
        <v>26</v>
      </c>
      <c r="L28" s="2" t="s">
        <v>27</v>
      </c>
      <c r="M28" s="43" t="s">
        <v>28</v>
      </c>
      <c r="N28" s="44" t="s">
        <v>29</v>
      </c>
      <c r="O28" s="2"/>
      <c r="P28" s="2" t="s">
        <v>30</v>
      </c>
      <c r="Q28" s="2" t="s">
        <v>26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4"/>
      <c r="AF28" s="2"/>
      <c r="AG28" s="2"/>
      <c r="AI28" s="2"/>
      <c r="AJ28" s="2"/>
      <c r="AK28" s="25"/>
    </row>
    <row r="29" spans="1:40" x14ac:dyDescent="0.25">
      <c r="A29" s="26"/>
      <c r="M29" s="45"/>
      <c r="N29" s="46"/>
      <c r="O29" s="5"/>
      <c r="AB29" s="2"/>
      <c r="AC29" s="2"/>
      <c r="AD29" s="2"/>
      <c r="AE29" s="2"/>
      <c r="AG29" s="2"/>
      <c r="AH29" s="4"/>
      <c r="AL29" s="2"/>
      <c r="AM29" s="2"/>
      <c r="AN29" s="2"/>
    </row>
    <row r="30" spans="1:40" x14ac:dyDescent="0.25">
      <c r="A30" s="26"/>
      <c r="B30">
        <v>1</v>
      </c>
      <c r="C30" s="5">
        <f>C10+C21*(C12-C10)</f>
        <v>0</v>
      </c>
      <c r="D30" s="68" t="e">
        <f t="shared" ref="D30:D69" si="0">$C$30/$C$19</f>
        <v>#DIV/0!</v>
      </c>
      <c r="E30" s="5" t="e">
        <f>C30-D30</f>
        <v>#DIV/0!</v>
      </c>
      <c r="F30" s="4" t="e">
        <f>'Alt. Rate Mech After-tax calc.'!F8</f>
        <v>#DIV/0!</v>
      </c>
      <c r="G30" s="5">
        <f>C30</f>
        <v>0</v>
      </c>
      <c r="H30" s="5" t="e">
        <f>C30-D30+F30</f>
        <v>#DIV/0!</v>
      </c>
      <c r="I30" s="68">
        <f>G30*(1-$C$14)*$C$17</f>
        <v>0</v>
      </c>
      <c r="J30" s="68">
        <f t="shared" ref="J30:J69" si="1">(G30*$C$14*$C$15)</f>
        <v>0</v>
      </c>
      <c r="K30" s="68">
        <f>(G30*$C$14*$C$16)</f>
        <v>0</v>
      </c>
      <c r="L30" s="68">
        <f t="shared" ref="L30:L69" si="2">(J30+K30)*$C$18/(1-$C$18)</f>
        <v>0</v>
      </c>
      <c r="M30" s="47" t="e">
        <f>D30+I30+J30+K30+L30</f>
        <v>#DIV/0!</v>
      </c>
      <c r="N30" s="48">
        <f>0*G30</f>
        <v>0</v>
      </c>
      <c r="O30" s="4"/>
      <c r="P30" s="5">
        <f>+J30+K30</f>
        <v>0</v>
      </c>
      <c r="Q30" s="15" t="e">
        <f>P30/(G30*$C$14)</f>
        <v>#DIV/0!</v>
      </c>
      <c r="R30" s="4"/>
      <c r="S30" s="5"/>
      <c r="T30" s="4"/>
      <c r="U30" s="27"/>
      <c r="V30" s="4"/>
      <c r="W30" s="15"/>
      <c r="X30" s="15"/>
      <c r="Y30" s="4"/>
      <c r="Z30" s="27"/>
      <c r="AA30" s="5"/>
      <c r="AB30" s="5"/>
      <c r="AC30" s="5"/>
      <c r="AD30" s="4"/>
      <c r="AE30" s="5"/>
      <c r="AF30" s="5"/>
      <c r="AG30" s="5"/>
      <c r="AH30" s="5"/>
      <c r="AI30" s="5"/>
      <c r="AJ30" s="27"/>
      <c r="AK30" s="13"/>
      <c r="AL30" s="4"/>
      <c r="AM30" s="4"/>
      <c r="AN30" s="4"/>
    </row>
    <row r="31" spans="1:40" x14ac:dyDescent="0.25">
      <c r="A31" s="26"/>
      <c r="B31">
        <f t="shared" ref="B31:B79" si="3">B30+1</f>
        <v>2</v>
      </c>
      <c r="C31" s="5" t="e">
        <f>E30</f>
        <v>#DIV/0!</v>
      </c>
      <c r="D31" s="4" t="e">
        <f t="shared" si="0"/>
        <v>#DIV/0!</v>
      </c>
      <c r="E31" s="5" t="e">
        <f t="shared" ref="E31:E69" si="4">C31-D31</f>
        <v>#DIV/0!</v>
      </c>
      <c r="F31" s="4" t="e">
        <f>'Alt. Rate Mech After-tax calc.'!F9</f>
        <v>#DIV/0!</v>
      </c>
      <c r="G31" s="5" t="e">
        <f>H30</f>
        <v>#DIV/0!</v>
      </c>
      <c r="H31" s="5" t="e">
        <f t="shared" ref="H31:H69" si="5">C31-D31+F31</f>
        <v>#DIV/0!</v>
      </c>
      <c r="I31" s="4" t="e">
        <f>G31*(1-$C$14)*$C$17</f>
        <v>#DIV/0!</v>
      </c>
      <c r="J31" s="4" t="e">
        <f t="shared" si="1"/>
        <v>#DIV/0!</v>
      </c>
      <c r="K31" s="4" t="e">
        <f t="shared" ref="K31:K69" si="6">(G31*$C$14*$C$16)</f>
        <v>#DIV/0!</v>
      </c>
      <c r="L31" s="4" t="e">
        <f t="shared" si="2"/>
        <v>#DIV/0!</v>
      </c>
      <c r="M31" s="47" t="e">
        <f t="shared" ref="M31:M69" si="7">D31+I31+J31+K31+L31</f>
        <v>#DIV/0!</v>
      </c>
      <c r="N31" s="48" t="e">
        <f t="shared" ref="N31:N79" si="8">0*G31</f>
        <v>#DIV/0!</v>
      </c>
      <c r="O31" s="4"/>
      <c r="P31" s="5" t="e">
        <f>+J31+K31</f>
        <v>#DIV/0!</v>
      </c>
      <c r="Q31" s="15" t="e">
        <f>P31/(G31*$C$14)</f>
        <v>#DIV/0!</v>
      </c>
      <c r="R31" s="4"/>
      <c r="S31" s="5"/>
      <c r="T31" s="4"/>
      <c r="U31" s="27"/>
      <c r="V31" s="4"/>
      <c r="W31" s="15"/>
      <c r="X31" s="4"/>
      <c r="Y31" s="4"/>
      <c r="Z31" s="27"/>
      <c r="AA31" s="5"/>
      <c r="AB31" s="5"/>
      <c r="AC31" s="5"/>
      <c r="AD31" s="4"/>
      <c r="AE31" s="5"/>
      <c r="AF31" s="5"/>
      <c r="AG31" s="5"/>
      <c r="AH31" s="5"/>
      <c r="AI31" s="5"/>
      <c r="AJ31" s="27"/>
      <c r="AK31" s="13"/>
      <c r="AL31" s="4"/>
      <c r="AM31" s="4"/>
      <c r="AN31" s="4"/>
    </row>
    <row r="32" spans="1:40" x14ac:dyDescent="0.25">
      <c r="A32" s="19"/>
      <c r="B32">
        <f t="shared" si="3"/>
        <v>3</v>
      </c>
      <c r="C32" s="5" t="e">
        <f t="shared" ref="C32:C69" si="9">E31</f>
        <v>#DIV/0!</v>
      </c>
      <c r="D32" s="4" t="e">
        <f t="shared" si="0"/>
        <v>#DIV/0!</v>
      </c>
      <c r="E32" s="5" t="e">
        <f t="shared" si="4"/>
        <v>#DIV/0!</v>
      </c>
      <c r="F32" s="4" t="e">
        <f>'Alt. Rate Mech After-tax calc.'!F10</f>
        <v>#DIV/0!</v>
      </c>
      <c r="G32" s="5" t="e">
        <f t="shared" ref="G32:G69" si="10">H31</f>
        <v>#DIV/0!</v>
      </c>
      <c r="H32" s="5" t="e">
        <f t="shared" si="5"/>
        <v>#DIV/0!</v>
      </c>
      <c r="I32" s="4" t="e">
        <f t="shared" ref="I32:I69" si="11">G32*(1-$C$14)*$C$17</f>
        <v>#DIV/0!</v>
      </c>
      <c r="J32" s="4" t="e">
        <f t="shared" si="1"/>
        <v>#DIV/0!</v>
      </c>
      <c r="K32" s="4" t="e">
        <f t="shared" si="6"/>
        <v>#DIV/0!</v>
      </c>
      <c r="L32" s="4" t="e">
        <f t="shared" si="2"/>
        <v>#DIV/0!</v>
      </c>
      <c r="M32" s="47" t="e">
        <f t="shared" si="7"/>
        <v>#DIV/0!</v>
      </c>
      <c r="N32" s="48" t="e">
        <f t="shared" si="8"/>
        <v>#DIV/0!</v>
      </c>
      <c r="O32" s="4"/>
      <c r="P32" s="5" t="e">
        <f t="shared" ref="P32:P79" si="12">+J32+K32</f>
        <v>#DIV/0!</v>
      </c>
      <c r="Q32" s="15" t="e">
        <f>P32/(G32*$C$14)</f>
        <v>#DIV/0!</v>
      </c>
      <c r="R32" s="4"/>
      <c r="S32" s="5"/>
      <c r="T32" s="4"/>
      <c r="U32" s="27"/>
      <c r="V32" s="4"/>
      <c r="W32" s="15"/>
      <c r="X32" s="4"/>
      <c r="Y32" s="4"/>
      <c r="Z32" s="27"/>
      <c r="AA32" s="5"/>
      <c r="AB32" s="5"/>
      <c r="AC32" s="5"/>
      <c r="AD32" s="4"/>
      <c r="AE32" s="5"/>
      <c r="AF32" s="5"/>
      <c r="AG32" s="5"/>
      <c r="AH32" s="5"/>
      <c r="AI32" s="5"/>
      <c r="AJ32" s="27"/>
      <c r="AK32" s="13"/>
      <c r="AL32" s="4"/>
      <c r="AM32" s="4"/>
      <c r="AN32" s="4"/>
    </row>
    <row r="33" spans="1:40" x14ac:dyDescent="0.25">
      <c r="A33" s="19"/>
      <c r="B33">
        <f t="shared" si="3"/>
        <v>4</v>
      </c>
      <c r="C33" s="5" t="e">
        <f t="shared" si="9"/>
        <v>#DIV/0!</v>
      </c>
      <c r="D33" s="4" t="e">
        <f t="shared" si="0"/>
        <v>#DIV/0!</v>
      </c>
      <c r="E33" s="5" t="e">
        <f t="shared" si="4"/>
        <v>#DIV/0!</v>
      </c>
      <c r="F33" s="4" t="e">
        <f>'Alt. Rate Mech After-tax calc.'!F11</f>
        <v>#DIV/0!</v>
      </c>
      <c r="G33" s="5" t="e">
        <f t="shared" si="10"/>
        <v>#DIV/0!</v>
      </c>
      <c r="H33" s="5" t="e">
        <f t="shared" si="5"/>
        <v>#DIV/0!</v>
      </c>
      <c r="I33" s="4" t="e">
        <f t="shared" si="11"/>
        <v>#DIV/0!</v>
      </c>
      <c r="J33" s="4" t="e">
        <f t="shared" si="1"/>
        <v>#DIV/0!</v>
      </c>
      <c r="K33" s="4" t="e">
        <f t="shared" si="6"/>
        <v>#DIV/0!</v>
      </c>
      <c r="L33" s="4" t="e">
        <f t="shared" si="2"/>
        <v>#DIV/0!</v>
      </c>
      <c r="M33" s="47" t="e">
        <f t="shared" si="7"/>
        <v>#DIV/0!</v>
      </c>
      <c r="N33" s="48" t="e">
        <f t="shared" si="8"/>
        <v>#DIV/0!</v>
      </c>
      <c r="O33" s="4"/>
      <c r="P33" s="5" t="e">
        <f t="shared" si="12"/>
        <v>#DIV/0!</v>
      </c>
      <c r="Q33" s="15" t="e">
        <f t="shared" ref="Q33:Q79" si="13">P33/(G33*$C$14)</f>
        <v>#DIV/0!</v>
      </c>
      <c r="R33" s="4"/>
      <c r="S33" s="5"/>
      <c r="T33" s="4"/>
      <c r="U33" s="27"/>
      <c r="V33" s="4"/>
      <c r="W33" s="15"/>
      <c r="X33" s="4"/>
      <c r="Y33" s="4"/>
      <c r="Z33" s="27"/>
      <c r="AA33" s="5"/>
      <c r="AB33" s="5"/>
      <c r="AC33" s="5"/>
      <c r="AD33" s="4"/>
      <c r="AE33" s="5"/>
      <c r="AF33" s="5"/>
      <c r="AG33" s="5"/>
      <c r="AH33" s="5"/>
      <c r="AI33" s="5"/>
      <c r="AJ33" s="27"/>
      <c r="AK33" s="13"/>
      <c r="AL33" s="4"/>
      <c r="AM33" s="4"/>
      <c r="AN33" s="4"/>
    </row>
    <row r="34" spans="1:40" x14ac:dyDescent="0.25">
      <c r="A34" s="19"/>
      <c r="B34">
        <f t="shared" si="3"/>
        <v>5</v>
      </c>
      <c r="C34" s="5" t="e">
        <f t="shared" si="9"/>
        <v>#DIV/0!</v>
      </c>
      <c r="D34" s="4" t="e">
        <f t="shared" si="0"/>
        <v>#DIV/0!</v>
      </c>
      <c r="E34" s="5" t="e">
        <f t="shared" si="4"/>
        <v>#DIV/0!</v>
      </c>
      <c r="F34" s="4" t="e">
        <f>'Alt. Rate Mech After-tax calc.'!F12</f>
        <v>#DIV/0!</v>
      </c>
      <c r="G34" s="5" t="e">
        <f t="shared" si="10"/>
        <v>#DIV/0!</v>
      </c>
      <c r="H34" s="5" t="e">
        <f t="shared" si="5"/>
        <v>#DIV/0!</v>
      </c>
      <c r="I34" s="4" t="e">
        <f t="shared" si="11"/>
        <v>#DIV/0!</v>
      </c>
      <c r="J34" s="4" t="e">
        <f t="shared" si="1"/>
        <v>#DIV/0!</v>
      </c>
      <c r="K34" s="4" t="e">
        <f t="shared" si="6"/>
        <v>#DIV/0!</v>
      </c>
      <c r="L34" s="4" t="e">
        <f t="shared" si="2"/>
        <v>#DIV/0!</v>
      </c>
      <c r="M34" s="47" t="e">
        <f t="shared" si="7"/>
        <v>#DIV/0!</v>
      </c>
      <c r="N34" s="48" t="e">
        <f t="shared" si="8"/>
        <v>#DIV/0!</v>
      </c>
      <c r="O34" s="4"/>
      <c r="P34" s="5" t="e">
        <f t="shared" si="12"/>
        <v>#DIV/0!</v>
      </c>
      <c r="Q34" s="15" t="e">
        <f t="shared" si="13"/>
        <v>#DIV/0!</v>
      </c>
      <c r="R34" s="4"/>
      <c r="S34" s="5"/>
      <c r="T34" s="4"/>
      <c r="U34" s="27"/>
      <c r="V34" s="4"/>
      <c r="W34" s="15"/>
      <c r="X34" s="4"/>
      <c r="Y34" s="4"/>
      <c r="Z34" s="27"/>
      <c r="AA34" s="5"/>
      <c r="AB34" s="5"/>
      <c r="AC34" s="5"/>
      <c r="AD34" s="4"/>
      <c r="AE34" s="5"/>
      <c r="AF34" s="5"/>
      <c r="AG34" s="5"/>
      <c r="AH34" s="5"/>
      <c r="AI34" s="5"/>
      <c r="AJ34" s="27"/>
      <c r="AK34" s="13"/>
      <c r="AL34" s="4"/>
      <c r="AM34" s="4"/>
      <c r="AN34" s="4"/>
    </row>
    <row r="35" spans="1:40" x14ac:dyDescent="0.25">
      <c r="A35" s="19"/>
      <c r="B35">
        <f t="shared" si="3"/>
        <v>6</v>
      </c>
      <c r="C35" s="5" t="e">
        <f t="shared" si="9"/>
        <v>#DIV/0!</v>
      </c>
      <c r="D35" s="4" t="e">
        <f t="shared" si="0"/>
        <v>#DIV/0!</v>
      </c>
      <c r="E35" s="5" t="e">
        <f t="shared" si="4"/>
        <v>#DIV/0!</v>
      </c>
      <c r="F35" s="4" t="e">
        <f>'Alt. Rate Mech After-tax calc.'!F13</f>
        <v>#DIV/0!</v>
      </c>
      <c r="G35" s="5" t="e">
        <f t="shared" si="10"/>
        <v>#DIV/0!</v>
      </c>
      <c r="H35" s="5" t="e">
        <f t="shared" si="5"/>
        <v>#DIV/0!</v>
      </c>
      <c r="I35" s="4" t="e">
        <f t="shared" si="11"/>
        <v>#DIV/0!</v>
      </c>
      <c r="J35" s="4" t="e">
        <f t="shared" si="1"/>
        <v>#DIV/0!</v>
      </c>
      <c r="K35" s="4" t="e">
        <f t="shared" si="6"/>
        <v>#DIV/0!</v>
      </c>
      <c r="L35" s="4" t="e">
        <f t="shared" si="2"/>
        <v>#DIV/0!</v>
      </c>
      <c r="M35" s="47" t="e">
        <f t="shared" si="7"/>
        <v>#DIV/0!</v>
      </c>
      <c r="N35" s="48" t="e">
        <f t="shared" si="8"/>
        <v>#DIV/0!</v>
      </c>
      <c r="O35" s="4"/>
      <c r="P35" s="5" t="e">
        <f t="shared" si="12"/>
        <v>#DIV/0!</v>
      </c>
      <c r="Q35" s="15" t="e">
        <f t="shared" si="13"/>
        <v>#DIV/0!</v>
      </c>
      <c r="R35" s="4"/>
      <c r="S35" s="5"/>
      <c r="T35" s="4"/>
      <c r="U35" s="27"/>
      <c r="V35" s="4"/>
      <c r="W35" s="15"/>
      <c r="X35" s="4"/>
      <c r="Y35" s="4"/>
      <c r="Z35" s="27"/>
      <c r="AA35" s="5"/>
      <c r="AB35" s="5"/>
      <c r="AC35" s="5"/>
      <c r="AD35" s="4"/>
      <c r="AE35" s="5"/>
      <c r="AF35" s="5"/>
      <c r="AG35" s="5"/>
      <c r="AH35" s="5"/>
      <c r="AI35" s="5"/>
      <c r="AJ35" s="27"/>
      <c r="AK35" s="13"/>
      <c r="AL35" s="4"/>
      <c r="AM35" s="4"/>
      <c r="AN35" s="4"/>
    </row>
    <row r="36" spans="1:40" x14ac:dyDescent="0.25">
      <c r="A36" s="19"/>
      <c r="B36">
        <f t="shared" si="3"/>
        <v>7</v>
      </c>
      <c r="C36" s="5" t="e">
        <f t="shared" si="9"/>
        <v>#DIV/0!</v>
      </c>
      <c r="D36" s="4" t="e">
        <f t="shared" si="0"/>
        <v>#DIV/0!</v>
      </c>
      <c r="E36" s="5" t="e">
        <f t="shared" si="4"/>
        <v>#DIV/0!</v>
      </c>
      <c r="F36" s="4" t="e">
        <f>'Alt. Rate Mech After-tax calc.'!F14</f>
        <v>#DIV/0!</v>
      </c>
      <c r="G36" s="5" t="e">
        <f t="shared" si="10"/>
        <v>#DIV/0!</v>
      </c>
      <c r="H36" s="5" t="e">
        <f t="shared" si="5"/>
        <v>#DIV/0!</v>
      </c>
      <c r="I36" s="4" t="e">
        <f t="shared" si="11"/>
        <v>#DIV/0!</v>
      </c>
      <c r="J36" s="4" t="e">
        <f t="shared" si="1"/>
        <v>#DIV/0!</v>
      </c>
      <c r="K36" s="4" t="e">
        <f t="shared" si="6"/>
        <v>#DIV/0!</v>
      </c>
      <c r="L36" s="4" t="e">
        <f t="shared" si="2"/>
        <v>#DIV/0!</v>
      </c>
      <c r="M36" s="47" t="e">
        <f t="shared" si="7"/>
        <v>#DIV/0!</v>
      </c>
      <c r="N36" s="48" t="e">
        <f t="shared" si="8"/>
        <v>#DIV/0!</v>
      </c>
      <c r="O36" s="4"/>
      <c r="P36" s="5" t="e">
        <f t="shared" si="12"/>
        <v>#DIV/0!</v>
      </c>
      <c r="Q36" s="15" t="e">
        <f t="shared" si="13"/>
        <v>#DIV/0!</v>
      </c>
      <c r="R36" s="4"/>
      <c r="S36" s="5"/>
      <c r="T36" s="4"/>
      <c r="U36" s="27"/>
      <c r="V36" s="4"/>
      <c r="W36" s="15"/>
      <c r="X36" s="4"/>
      <c r="Y36" s="4"/>
      <c r="Z36" s="27"/>
      <c r="AA36" s="5"/>
      <c r="AB36" s="5"/>
      <c r="AC36" s="5"/>
      <c r="AD36" s="4"/>
      <c r="AE36" s="5"/>
      <c r="AF36" s="5"/>
      <c r="AG36" s="5"/>
      <c r="AH36" s="5"/>
      <c r="AI36" s="5"/>
      <c r="AJ36" s="27"/>
      <c r="AK36" s="13"/>
      <c r="AL36" s="4"/>
      <c r="AM36" s="4"/>
      <c r="AN36" s="4"/>
    </row>
    <row r="37" spans="1:40" x14ac:dyDescent="0.25">
      <c r="A37" s="19"/>
      <c r="B37">
        <f t="shared" si="3"/>
        <v>8</v>
      </c>
      <c r="C37" s="5" t="e">
        <f t="shared" si="9"/>
        <v>#DIV/0!</v>
      </c>
      <c r="D37" s="4" t="e">
        <f t="shared" si="0"/>
        <v>#DIV/0!</v>
      </c>
      <c r="E37" s="5" t="e">
        <f t="shared" si="4"/>
        <v>#DIV/0!</v>
      </c>
      <c r="F37" s="4" t="e">
        <f>'Alt. Rate Mech After-tax calc.'!F15</f>
        <v>#DIV/0!</v>
      </c>
      <c r="G37" s="5" t="e">
        <f t="shared" si="10"/>
        <v>#DIV/0!</v>
      </c>
      <c r="H37" s="5" t="e">
        <f t="shared" si="5"/>
        <v>#DIV/0!</v>
      </c>
      <c r="I37" s="4" t="e">
        <f t="shared" si="11"/>
        <v>#DIV/0!</v>
      </c>
      <c r="J37" s="4" t="e">
        <f t="shared" si="1"/>
        <v>#DIV/0!</v>
      </c>
      <c r="K37" s="4" t="e">
        <f t="shared" si="6"/>
        <v>#DIV/0!</v>
      </c>
      <c r="L37" s="4" t="e">
        <f t="shared" si="2"/>
        <v>#DIV/0!</v>
      </c>
      <c r="M37" s="47" t="e">
        <f t="shared" si="7"/>
        <v>#DIV/0!</v>
      </c>
      <c r="N37" s="48" t="e">
        <f t="shared" si="8"/>
        <v>#DIV/0!</v>
      </c>
      <c r="O37" s="4"/>
      <c r="P37" s="5" t="e">
        <f t="shared" si="12"/>
        <v>#DIV/0!</v>
      </c>
      <c r="Q37" s="15" t="e">
        <f t="shared" si="13"/>
        <v>#DIV/0!</v>
      </c>
      <c r="R37" s="4"/>
      <c r="S37" s="5"/>
      <c r="T37" s="4"/>
      <c r="U37" s="27"/>
      <c r="V37" s="4"/>
      <c r="W37" s="15"/>
      <c r="X37" s="4"/>
      <c r="Y37" s="4"/>
      <c r="Z37" s="27"/>
      <c r="AA37" s="5"/>
      <c r="AB37" s="5"/>
      <c r="AC37" s="5"/>
      <c r="AD37" s="4"/>
      <c r="AE37" s="5"/>
      <c r="AF37" s="5"/>
      <c r="AG37" s="5"/>
      <c r="AH37" s="5"/>
      <c r="AI37" s="5"/>
      <c r="AJ37" s="27"/>
      <c r="AK37" s="13"/>
      <c r="AL37" s="4"/>
      <c r="AM37" s="4"/>
      <c r="AN37" s="4"/>
    </row>
    <row r="38" spans="1:40" x14ac:dyDescent="0.25">
      <c r="A38" s="19"/>
      <c r="B38">
        <f t="shared" si="3"/>
        <v>9</v>
      </c>
      <c r="C38" s="5" t="e">
        <f t="shared" si="9"/>
        <v>#DIV/0!</v>
      </c>
      <c r="D38" s="4" t="e">
        <f t="shared" si="0"/>
        <v>#DIV/0!</v>
      </c>
      <c r="E38" s="5" t="e">
        <f t="shared" si="4"/>
        <v>#DIV/0!</v>
      </c>
      <c r="F38" s="4" t="e">
        <f>'Alt. Rate Mech After-tax calc.'!F16</f>
        <v>#DIV/0!</v>
      </c>
      <c r="G38" s="5" t="e">
        <f t="shared" si="10"/>
        <v>#DIV/0!</v>
      </c>
      <c r="H38" s="5" t="e">
        <f t="shared" si="5"/>
        <v>#DIV/0!</v>
      </c>
      <c r="I38" s="4" t="e">
        <f t="shared" si="11"/>
        <v>#DIV/0!</v>
      </c>
      <c r="J38" s="4" t="e">
        <f t="shared" si="1"/>
        <v>#DIV/0!</v>
      </c>
      <c r="K38" s="4" t="e">
        <f t="shared" si="6"/>
        <v>#DIV/0!</v>
      </c>
      <c r="L38" s="4" t="e">
        <f t="shared" si="2"/>
        <v>#DIV/0!</v>
      </c>
      <c r="M38" s="47" t="e">
        <f t="shared" si="7"/>
        <v>#DIV/0!</v>
      </c>
      <c r="N38" s="48" t="e">
        <f t="shared" si="8"/>
        <v>#DIV/0!</v>
      </c>
      <c r="O38" s="4"/>
      <c r="P38" s="5" t="e">
        <f t="shared" si="12"/>
        <v>#DIV/0!</v>
      </c>
      <c r="Q38" s="15" t="e">
        <f t="shared" si="13"/>
        <v>#DIV/0!</v>
      </c>
      <c r="R38" s="4"/>
      <c r="S38" s="5"/>
      <c r="T38" s="4"/>
      <c r="U38" s="27"/>
      <c r="V38" s="4"/>
      <c r="W38" s="15"/>
      <c r="X38" s="4"/>
      <c r="Y38" s="4"/>
      <c r="Z38" s="27"/>
      <c r="AA38" s="5"/>
      <c r="AB38" s="5"/>
      <c r="AC38" s="5"/>
      <c r="AD38" s="4"/>
      <c r="AE38" s="5"/>
      <c r="AF38" s="5"/>
      <c r="AG38" s="5"/>
      <c r="AH38" s="5"/>
      <c r="AI38" s="5"/>
      <c r="AJ38" s="27"/>
      <c r="AK38" s="13"/>
      <c r="AL38" s="4"/>
      <c r="AM38" s="4"/>
      <c r="AN38" s="4"/>
    </row>
    <row r="39" spans="1:40" x14ac:dyDescent="0.25">
      <c r="A39" s="19"/>
      <c r="B39">
        <f t="shared" si="3"/>
        <v>10</v>
      </c>
      <c r="C39" s="5" t="e">
        <f t="shared" si="9"/>
        <v>#DIV/0!</v>
      </c>
      <c r="D39" s="4" t="e">
        <f t="shared" si="0"/>
        <v>#DIV/0!</v>
      </c>
      <c r="E39" s="5" t="e">
        <f t="shared" si="4"/>
        <v>#DIV/0!</v>
      </c>
      <c r="F39" s="4" t="e">
        <f>'Alt. Rate Mech After-tax calc.'!F17</f>
        <v>#DIV/0!</v>
      </c>
      <c r="G39" s="5" t="e">
        <f t="shared" si="10"/>
        <v>#DIV/0!</v>
      </c>
      <c r="H39" s="5" t="e">
        <f t="shared" si="5"/>
        <v>#DIV/0!</v>
      </c>
      <c r="I39" s="4" t="e">
        <f t="shared" si="11"/>
        <v>#DIV/0!</v>
      </c>
      <c r="J39" s="4" t="e">
        <f t="shared" si="1"/>
        <v>#DIV/0!</v>
      </c>
      <c r="K39" s="4" t="e">
        <f t="shared" si="6"/>
        <v>#DIV/0!</v>
      </c>
      <c r="L39" s="4" t="e">
        <f t="shared" si="2"/>
        <v>#DIV/0!</v>
      </c>
      <c r="M39" s="47" t="e">
        <f t="shared" si="7"/>
        <v>#DIV/0!</v>
      </c>
      <c r="N39" s="48" t="e">
        <f t="shared" si="8"/>
        <v>#DIV/0!</v>
      </c>
      <c r="O39" s="4"/>
      <c r="P39" s="5" t="e">
        <f t="shared" si="12"/>
        <v>#DIV/0!</v>
      </c>
      <c r="Q39" s="15" t="e">
        <f t="shared" si="13"/>
        <v>#DIV/0!</v>
      </c>
      <c r="R39" s="4"/>
      <c r="S39" s="5"/>
      <c r="T39" s="4"/>
      <c r="U39" s="27"/>
      <c r="V39" s="4"/>
      <c r="W39" s="15"/>
      <c r="X39" s="4"/>
      <c r="Y39" s="4"/>
      <c r="Z39" s="27"/>
      <c r="AA39" s="5"/>
      <c r="AB39" s="5"/>
      <c r="AC39" s="5"/>
      <c r="AD39" s="4"/>
      <c r="AE39" s="5"/>
      <c r="AF39" s="5"/>
      <c r="AG39" s="5"/>
      <c r="AH39" s="5"/>
      <c r="AI39" s="5"/>
      <c r="AJ39" s="27"/>
      <c r="AK39" s="13"/>
      <c r="AL39" s="4"/>
      <c r="AM39" s="4"/>
      <c r="AN39" s="4"/>
    </row>
    <row r="40" spans="1:40" x14ac:dyDescent="0.25">
      <c r="A40" s="19"/>
      <c r="B40">
        <f t="shared" si="3"/>
        <v>11</v>
      </c>
      <c r="C40" s="5" t="e">
        <f t="shared" si="9"/>
        <v>#DIV/0!</v>
      </c>
      <c r="D40" s="4" t="e">
        <f t="shared" si="0"/>
        <v>#DIV/0!</v>
      </c>
      <c r="E40" s="5" t="e">
        <f t="shared" si="4"/>
        <v>#DIV/0!</v>
      </c>
      <c r="F40" s="4" t="e">
        <f>'Alt. Rate Mech After-tax calc.'!F18</f>
        <v>#DIV/0!</v>
      </c>
      <c r="G40" s="5" t="e">
        <f t="shared" si="10"/>
        <v>#DIV/0!</v>
      </c>
      <c r="H40" s="5" t="e">
        <f t="shared" si="5"/>
        <v>#DIV/0!</v>
      </c>
      <c r="I40" s="4" t="e">
        <f t="shared" si="11"/>
        <v>#DIV/0!</v>
      </c>
      <c r="J40" s="4" t="e">
        <f t="shared" si="1"/>
        <v>#DIV/0!</v>
      </c>
      <c r="K40" s="4" t="e">
        <f t="shared" si="6"/>
        <v>#DIV/0!</v>
      </c>
      <c r="L40" s="4" t="e">
        <f t="shared" si="2"/>
        <v>#DIV/0!</v>
      </c>
      <c r="M40" s="47" t="e">
        <f t="shared" si="7"/>
        <v>#DIV/0!</v>
      </c>
      <c r="N40" s="48" t="e">
        <f t="shared" si="8"/>
        <v>#DIV/0!</v>
      </c>
      <c r="O40" s="4"/>
      <c r="P40" s="5" t="e">
        <f t="shared" si="12"/>
        <v>#DIV/0!</v>
      </c>
      <c r="Q40" s="15" t="e">
        <f t="shared" si="13"/>
        <v>#DIV/0!</v>
      </c>
      <c r="R40" s="4"/>
      <c r="S40" s="5"/>
      <c r="T40" s="4"/>
      <c r="U40" s="27"/>
      <c r="V40" s="4"/>
      <c r="W40" s="15"/>
      <c r="X40" s="4"/>
      <c r="Y40" s="4"/>
      <c r="Z40" s="27"/>
      <c r="AA40" s="5"/>
      <c r="AB40" s="5"/>
      <c r="AC40" s="5"/>
      <c r="AD40" s="4"/>
      <c r="AE40" s="5"/>
      <c r="AF40" s="5"/>
      <c r="AG40" s="5"/>
      <c r="AH40" s="5"/>
      <c r="AI40" s="5"/>
      <c r="AJ40" s="27"/>
      <c r="AK40" s="13"/>
      <c r="AL40" s="4"/>
      <c r="AM40" s="4"/>
      <c r="AN40" s="4"/>
    </row>
    <row r="41" spans="1:40" x14ac:dyDescent="0.25">
      <c r="A41" s="19"/>
      <c r="B41">
        <f t="shared" si="3"/>
        <v>12</v>
      </c>
      <c r="C41" s="5" t="e">
        <f t="shared" si="9"/>
        <v>#DIV/0!</v>
      </c>
      <c r="D41" s="4" t="e">
        <f t="shared" si="0"/>
        <v>#DIV/0!</v>
      </c>
      <c r="E41" s="5" t="e">
        <f t="shared" si="4"/>
        <v>#DIV/0!</v>
      </c>
      <c r="F41" s="4" t="e">
        <f>'Alt. Rate Mech After-tax calc.'!F19</f>
        <v>#DIV/0!</v>
      </c>
      <c r="G41" s="5" t="e">
        <f t="shared" si="10"/>
        <v>#DIV/0!</v>
      </c>
      <c r="H41" s="5" t="e">
        <f t="shared" si="5"/>
        <v>#DIV/0!</v>
      </c>
      <c r="I41" s="4" t="e">
        <f t="shared" si="11"/>
        <v>#DIV/0!</v>
      </c>
      <c r="J41" s="4" t="e">
        <f t="shared" si="1"/>
        <v>#DIV/0!</v>
      </c>
      <c r="K41" s="4" t="e">
        <f t="shared" si="6"/>
        <v>#DIV/0!</v>
      </c>
      <c r="L41" s="4" t="e">
        <f t="shared" si="2"/>
        <v>#DIV/0!</v>
      </c>
      <c r="M41" s="47" t="e">
        <f t="shared" si="7"/>
        <v>#DIV/0!</v>
      </c>
      <c r="N41" s="48" t="e">
        <f t="shared" si="8"/>
        <v>#DIV/0!</v>
      </c>
      <c r="O41" s="4"/>
      <c r="P41" s="5" t="e">
        <f t="shared" si="12"/>
        <v>#DIV/0!</v>
      </c>
      <c r="Q41" s="15" t="e">
        <f t="shared" si="13"/>
        <v>#DIV/0!</v>
      </c>
      <c r="R41" s="4"/>
      <c r="S41" s="5"/>
      <c r="T41" s="4"/>
      <c r="U41" s="27"/>
      <c r="V41" s="4"/>
      <c r="W41" s="15"/>
      <c r="X41" s="4"/>
      <c r="Y41" s="4"/>
      <c r="Z41" s="27"/>
      <c r="AA41" s="5"/>
      <c r="AB41" s="5"/>
      <c r="AC41" s="5"/>
      <c r="AD41" s="4"/>
      <c r="AE41" s="5"/>
      <c r="AF41" s="5"/>
      <c r="AG41" s="5"/>
      <c r="AH41" s="5"/>
      <c r="AI41" s="5"/>
      <c r="AJ41" s="27"/>
      <c r="AK41" s="13"/>
      <c r="AL41" s="4"/>
      <c r="AM41" s="4"/>
      <c r="AN41" s="4"/>
    </row>
    <row r="42" spans="1:40" x14ac:dyDescent="0.25">
      <c r="A42" s="19"/>
      <c r="B42">
        <f t="shared" si="3"/>
        <v>13</v>
      </c>
      <c r="C42" s="5" t="e">
        <f t="shared" si="9"/>
        <v>#DIV/0!</v>
      </c>
      <c r="D42" s="4" t="e">
        <f t="shared" si="0"/>
        <v>#DIV/0!</v>
      </c>
      <c r="E42" s="5" t="e">
        <f t="shared" si="4"/>
        <v>#DIV/0!</v>
      </c>
      <c r="F42" s="4" t="e">
        <f>'Alt. Rate Mech After-tax calc.'!F20</f>
        <v>#DIV/0!</v>
      </c>
      <c r="G42" s="5" t="e">
        <f t="shared" si="10"/>
        <v>#DIV/0!</v>
      </c>
      <c r="H42" s="5" t="e">
        <f t="shared" si="5"/>
        <v>#DIV/0!</v>
      </c>
      <c r="I42" s="4" t="e">
        <f t="shared" si="11"/>
        <v>#DIV/0!</v>
      </c>
      <c r="J42" s="4" t="e">
        <f t="shared" si="1"/>
        <v>#DIV/0!</v>
      </c>
      <c r="K42" s="4" t="e">
        <f t="shared" si="6"/>
        <v>#DIV/0!</v>
      </c>
      <c r="L42" s="4" t="e">
        <f t="shared" si="2"/>
        <v>#DIV/0!</v>
      </c>
      <c r="M42" s="47" t="e">
        <f t="shared" si="7"/>
        <v>#DIV/0!</v>
      </c>
      <c r="N42" s="48" t="e">
        <f t="shared" si="8"/>
        <v>#DIV/0!</v>
      </c>
      <c r="O42" s="4"/>
      <c r="P42" s="5" t="e">
        <f t="shared" si="12"/>
        <v>#DIV/0!</v>
      </c>
      <c r="Q42" s="15" t="e">
        <f t="shared" si="13"/>
        <v>#DIV/0!</v>
      </c>
      <c r="R42" s="4"/>
      <c r="S42" s="5"/>
      <c r="T42" s="4"/>
      <c r="U42" s="27"/>
      <c r="V42" s="4"/>
      <c r="W42" s="15"/>
      <c r="X42" s="4"/>
      <c r="Y42" s="4"/>
      <c r="Z42" s="27"/>
      <c r="AA42" s="5"/>
      <c r="AB42" s="5"/>
      <c r="AC42" s="5"/>
      <c r="AD42" s="4"/>
      <c r="AE42" s="5"/>
      <c r="AF42" s="5"/>
      <c r="AG42" s="5"/>
      <c r="AH42" s="5"/>
      <c r="AI42" s="5"/>
      <c r="AJ42" s="27"/>
      <c r="AK42" s="13"/>
      <c r="AL42" s="4"/>
      <c r="AM42" s="4"/>
      <c r="AN42" s="4"/>
    </row>
    <row r="43" spans="1:40" x14ac:dyDescent="0.25">
      <c r="A43" s="19"/>
      <c r="B43">
        <f t="shared" si="3"/>
        <v>14</v>
      </c>
      <c r="C43" s="5" t="e">
        <f t="shared" si="9"/>
        <v>#DIV/0!</v>
      </c>
      <c r="D43" s="4" t="e">
        <f t="shared" si="0"/>
        <v>#DIV/0!</v>
      </c>
      <c r="E43" s="5" t="e">
        <f t="shared" si="4"/>
        <v>#DIV/0!</v>
      </c>
      <c r="F43" s="4" t="e">
        <f>'Alt. Rate Mech After-tax calc.'!F21</f>
        <v>#DIV/0!</v>
      </c>
      <c r="G43" s="5" t="e">
        <f t="shared" si="10"/>
        <v>#DIV/0!</v>
      </c>
      <c r="H43" s="5" t="e">
        <f t="shared" si="5"/>
        <v>#DIV/0!</v>
      </c>
      <c r="I43" s="4" t="e">
        <f t="shared" si="11"/>
        <v>#DIV/0!</v>
      </c>
      <c r="J43" s="4" t="e">
        <f t="shared" si="1"/>
        <v>#DIV/0!</v>
      </c>
      <c r="K43" s="4" t="e">
        <f t="shared" si="6"/>
        <v>#DIV/0!</v>
      </c>
      <c r="L43" s="4" t="e">
        <f t="shared" si="2"/>
        <v>#DIV/0!</v>
      </c>
      <c r="M43" s="47" t="e">
        <f t="shared" si="7"/>
        <v>#DIV/0!</v>
      </c>
      <c r="N43" s="48" t="e">
        <f t="shared" si="8"/>
        <v>#DIV/0!</v>
      </c>
      <c r="O43" s="4"/>
      <c r="P43" s="5" t="e">
        <f t="shared" si="12"/>
        <v>#DIV/0!</v>
      </c>
      <c r="Q43" s="15" t="e">
        <f t="shared" si="13"/>
        <v>#DIV/0!</v>
      </c>
      <c r="R43" s="4"/>
      <c r="S43" s="5"/>
      <c r="T43" s="4"/>
      <c r="U43" s="27"/>
      <c r="V43" s="4"/>
      <c r="W43" s="15"/>
      <c r="X43" s="4"/>
      <c r="Y43" s="4"/>
      <c r="Z43" s="27"/>
      <c r="AA43" s="5"/>
      <c r="AB43" s="5"/>
      <c r="AC43" s="5"/>
      <c r="AD43" s="4"/>
      <c r="AE43" s="5"/>
      <c r="AF43" s="5"/>
      <c r="AG43" s="5"/>
      <c r="AH43" s="5"/>
      <c r="AI43" s="5"/>
      <c r="AJ43" s="27"/>
      <c r="AK43" s="13"/>
      <c r="AL43" s="4"/>
      <c r="AM43" s="4"/>
      <c r="AN43" s="4"/>
    </row>
    <row r="44" spans="1:40" x14ac:dyDescent="0.25">
      <c r="A44" s="19"/>
      <c r="B44">
        <f t="shared" si="3"/>
        <v>15</v>
      </c>
      <c r="C44" s="5" t="e">
        <f t="shared" si="9"/>
        <v>#DIV/0!</v>
      </c>
      <c r="D44" s="4" t="e">
        <f t="shared" si="0"/>
        <v>#DIV/0!</v>
      </c>
      <c r="E44" s="5" t="e">
        <f t="shared" si="4"/>
        <v>#DIV/0!</v>
      </c>
      <c r="F44" s="4" t="e">
        <f>'Alt. Rate Mech After-tax calc.'!F22</f>
        <v>#DIV/0!</v>
      </c>
      <c r="G44" s="5" t="e">
        <f t="shared" si="10"/>
        <v>#DIV/0!</v>
      </c>
      <c r="H44" s="5" t="e">
        <f t="shared" si="5"/>
        <v>#DIV/0!</v>
      </c>
      <c r="I44" s="4" t="e">
        <f t="shared" si="11"/>
        <v>#DIV/0!</v>
      </c>
      <c r="J44" s="4" t="e">
        <f t="shared" si="1"/>
        <v>#DIV/0!</v>
      </c>
      <c r="K44" s="4" t="e">
        <f t="shared" si="6"/>
        <v>#DIV/0!</v>
      </c>
      <c r="L44" s="4" t="e">
        <f t="shared" si="2"/>
        <v>#DIV/0!</v>
      </c>
      <c r="M44" s="47" t="e">
        <f t="shared" si="7"/>
        <v>#DIV/0!</v>
      </c>
      <c r="N44" s="48" t="e">
        <f t="shared" si="8"/>
        <v>#DIV/0!</v>
      </c>
      <c r="O44" s="4"/>
      <c r="P44" s="5" t="e">
        <f t="shared" si="12"/>
        <v>#DIV/0!</v>
      </c>
      <c r="Q44" s="15" t="e">
        <f t="shared" si="13"/>
        <v>#DIV/0!</v>
      </c>
      <c r="R44" s="4"/>
      <c r="S44" s="5"/>
      <c r="T44" s="4"/>
      <c r="U44" s="27"/>
      <c r="V44" s="4"/>
      <c r="W44" s="15"/>
      <c r="X44" s="4"/>
      <c r="Y44" s="4"/>
      <c r="Z44" s="27"/>
      <c r="AA44" s="5"/>
      <c r="AB44" s="5"/>
      <c r="AC44" s="5"/>
      <c r="AD44" s="4"/>
      <c r="AE44" s="5"/>
      <c r="AF44" s="5"/>
      <c r="AG44" s="5"/>
      <c r="AH44" s="5"/>
      <c r="AI44" s="5"/>
      <c r="AJ44" s="27"/>
      <c r="AK44" s="13"/>
      <c r="AL44" s="4"/>
      <c r="AM44" s="4"/>
      <c r="AN44" s="4"/>
    </row>
    <row r="45" spans="1:40" x14ac:dyDescent="0.25">
      <c r="A45" s="19"/>
      <c r="B45">
        <f t="shared" si="3"/>
        <v>16</v>
      </c>
      <c r="C45" s="5" t="e">
        <f t="shared" si="9"/>
        <v>#DIV/0!</v>
      </c>
      <c r="D45" s="4" t="e">
        <f t="shared" si="0"/>
        <v>#DIV/0!</v>
      </c>
      <c r="E45" s="5" t="e">
        <f t="shared" si="4"/>
        <v>#DIV/0!</v>
      </c>
      <c r="F45" s="4" t="e">
        <f>'Alt. Rate Mech After-tax calc.'!F23</f>
        <v>#DIV/0!</v>
      </c>
      <c r="G45" s="5" t="e">
        <f t="shared" si="10"/>
        <v>#DIV/0!</v>
      </c>
      <c r="H45" s="5" t="e">
        <f t="shared" si="5"/>
        <v>#DIV/0!</v>
      </c>
      <c r="I45" s="4" t="e">
        <f t="shared" si="11"/>
        <v>#DIV/0!</v>
      </c>
      <c r="J45" s="4" t="e">
        <f t="shared" si="1"/>
        <v>#DIV/0!</v>
      </c>
      <c r="K45" s="4" t="e">
        <f t="shared" si="6"/>
        <v>#DIV/0!</v>
      </c>
      <c r="L45" s="4" t="e">
        <f t="shared" si="2"/>
        <v>#DIV/0!</v>
      </c>
      <c r="M45" s="47" t="e">
        <f t="shared" si="7"/>
        <v>#DIV/0!</v>
      </c>
      <c r="N45" s="48" t="e">
        <f t="shared" si="8"/>
        <v>#DIV/0!</v>
      </c>
      <c r="O45" s="4"/>
      <c r="P45" s="5" t="e">
        <f t="shared" si="12"/>
        <v>#DIV/0!</v>
      </c>
      <c r="Q45" s="15" t="e">
        <f t="shared" si="13"/>
        <v>#DIV/0!</v>
      </c>
      <c r="R45" s="4"/>
      <c r="S45" s="5"/>
      <c r="T45" s="4"/>
      <c r="U45" s="27"/>
      <c r="V45" s="4"/>
      <c r="W45" s="15"/>
      <c r="X45" s="4"/>
      <c r="Y45" s="4"/>
      <c r="Z45" s="27"/>
      <c r="AA45" s="5"/>
      <c r="AB45" s="5"/>
      <c r="AC45" s="5"/>
      <c r="AD45" s="4"/>
      <c r="AE45" s="5"/>
      <c r="AF45" s="5"/>
      <c r="AG45" s="5"/>
      <c r="AH45" s="5"/>
      <c r="AI45" s="5"/>
      <c r="AJ45" s="27"/>
      <c r="AK45" s="13"/>
      <c r="AL45" s="4"/>
      <c r="AM45" s="4"/>
      <c r="AN45" s="4"/>
    </row>
    <row r="46" spans="1:40" x14ac:dyDescent="0.25">
      <c r="A46" s="19"/>
      <c r="B46">
        <f t="shared" si="3"/>
        <v>17</v>
      </c>
      <c r="C46" s="5" t="e">
        <f t="shared" si="9"/>
        <v>#DIV/0!</v>
      </c>
      <c r="D46" s="4" t="e">
        <f t="shared" si="0"/>
        <v>#DIV/0!</v>
      </c>
      <c r="E46" s="5" t="e">
        <f t="shared" si="4"/>
        <v>#DIV/0!</v>
      </c>
      <c r="F46" s="4" t="e">
        <f>'Alt. Rate Mech After-tax calc.'!F24</f>
        <v>#DIV/0!</v>
      </c>
      <c r="G46" s="5" t="e">
        <f t="shared" si="10"/>
        <v>#DIV/0!</v>
      </c>
      <c r="H46" s="5" t="e">
        <f t="shared" si="5"/>
        <v>#DIV/0!</v>
      </c>
      <c r="I46" s="4" t="e">
        <f t="shared" si="11"/>
        <v>#DIV/0!</v>
      </c>
      <c r="J46" s="4" t="e">
        <f t="shared" si="1"/>
        <v>#DIV/0!</v>
      </c>
      <c r="K46" s="4" t="e">
        <f t="shared" si="6"/>
        <v>#DIV/0!</v>
      </c>
      <c r="L46" s="4" t="e">
        <f t="shared" si="2"/>
        <v>#DIV/0!</v>
      </c>
      <c r="M46" s="47" t="e">
        <f t="shared" si="7"/>
        <v>#DIV/0!</v>
      </c>
      <c r="N46" s="48" t="e">
        <f t="shared" si="8"/>
        <v>#DIV/0!</v>
      </c>
      <c r="O46" s="4"/>
      <c r="P46" s="5" t="e">
        <f t="shared" si="12"/>
        <v>#DIV/0!</v>
      </c>
      <c r="Q46" s="15" t="e">
        <f t="shared" si="13"/>
        <v>#DIV/0!</v>
      </c>
      <c r="R46" s="4"/>
      <c r="S46" s="5"/>
      <c r="T46" s="4"/>
      <c r="U46" s="27"/>
      <c r="V46" s="4"/>
      <c r="W46" s="15"/>
      <c r="X46" s="4"/>
      <c r="Y46" s="4"/>
      <c r="Z46" s="27"/>
      <c r="AA46" s="5"/>
      <c r="AB46" s="5"/>
      <c r="AC46" s="5"/>
      <c r="AD46" s="4"/>
      <c r="AE46" s="5"/>
      <c r="AF46" s="5"/>
      <c r="AG46" s="5"/>
      <c r="AH46" s="5"/>
      <c r="AI46" s="5"/>
      <c r="AJ46" s="27"/>
      <c r="AK46" s="13"/>
      <c r="AL46" s="4"/>
      <c r="AM46" s="4"/>
      <c r="AN46" s="4"/>
    </row>
    <row r="47" spans="1:40" x14ac:dyDescent="0.25">
      <c r="B47">
        <f t="shared" si="3"/>
        <v>18</v>
      </c>
      <c r="C47" s="5" t="e">
        <f t="shared" si="9"/>
        <v>#DIV/0!</v>
      </c>
      <c r="D47" s="4" t="e">
        <f t="shared" si="0"/>
        <v>#DIV/0!</v>
      </c>
      <c r="E47" s="5" t="e">
        <f t="shared" si="4"/>
        <v>#DIV/0!</v>
      </c>
      <c r="F47" s="4" t="e">
        <f>'Alt. Rate Mech After-tax calc.'!F25</f>
        <v>#DIV/0!</v>
      </c>
      <c r="G47" s="5" t="e">
        <f t="shared" si="10"/>
        <v>#DIV/0!</v>
      </c>
      <c r="H47" s="5" t="e">
        <f t="shared" si="5"/>
        <v>#DIV/0!</v>
      </c>
      <c r="I47" s="4" t="e">
        <f t="shared" si="11"/>
        <v>#DIV/0!</v>
      </c>
      <c r="J47" s="4" t="e">
        <f t="shared" si="1"/>
        <v>#DIV/0!</v>
      </c>
      <c r="K47" s="4" t="e">
        <f t="shared" si="6"/>
        <v>#DIV/0!</v>
      </c>
      <c r="L47" s="4" t="e">
        <f t="shared" si="2"/>
        <v>#DIV/0!</v>
      </c>
      <c r="M47" s="47" t="e">
        <f t="shared" si="7"/>
        <v>#DIV/0!</v>
      </c>
      <c r="N47" s="48" t="e">
        <f t="shared" si="8"/>
        <v>#DIV/0!</v>
      </c>
      <c r="O47" s="4"/>
      <c r="P47" s="5" t="e">
        <f t="shared" si="12"/>
        <v>#DIV/0!</v>
      </c>
      <c r="Q47" s="15" t="e">
        <f t="shared" si="13"/>
        <v>#DIV/0!</v>
      </c>
      <c r="R47" s="4"/>
      <c r="S47" s="5"/>
      <c r="T47" s="4"/>
      <c r="U47" s="27"/>
      <c r="V47" s="4"/>
      <c r="W47" s="15"/>
      <c r="X47" s="4"/>
      <c r="Y47" s="4"/>
      <c r="Z47" s="27"/>
      <c r="AA47" s="5"/>
      <c r="AB47" s="5"/>
      <c r="AC47" s="5"/>
      <c r="AD47" s="4"/>
      <c r="AE47" s="5"/>
      <c r="AF47" s="5"/>
      <c r="AG47" s="5"/>
      <c r="AH47" s="5"/>
      <c r="AI47" s="5"/>
      <c r="AJ47" s="27"/>
      <c r="AK47" s="13"/>
      <c r="AL47" s="4"/>
      <c r="AM47" s="4"/>
      <c r="AN47" s="4"/>
    </row>
    <row r="48" spans="1:40" x14ac:dyDescent="0.25">
      <c r="B48">
        <f t="shared" si="3"/>
        <v>19</v>
      </c>
      <c r="C48" s="5" t="e">
        <f t="shared" si="9"/>
        <v>#DIV/0!</v>
      </c>
      <c r="D48" s="4" t="e">
        <f t="shared" si="0"/>
        <v>#DIV/0!</v>
      </c>
      <c r="E48" s="5" t="e">
        <f t="shared" si="4"/>
        <v>#DIV/0!</v>
      </c>
      <c r="F48" s="4" t="e">
        <f>'Alt. Rate Mech After-tax calc.'!F26</f>
        <v>#DIV/0!</v>
      </c>
      <c r="G48" s="5" t="e">
        <f t="shared" si="10"/>
        <v>#DIV/0!</v>
      </c>
      <c r="H48" s="5" t="e">
        <f t="shared" si="5"/>
        <v>#DIV/0!</v>
      </c>
      <c r="I48" s="4" t="e">
        <f t="shared" si="11"/>
        <v>#DIV/0!</v>
      </c>
      <c r="J48" s="4" t="e">
        <f t="shared" si="1"/>
        <v>#DIV/0!</v>
      </c>
      <c r="K48" s="4" t="e">
        <f t="shared" si="6"/>
        <v>#DIV/0!</v>
      </c>
      <c r="L48" s="4" t="e">
        <f t="shared" si="2"/>
        <v>#DIV/0!</v>
      </c>
      <c r="M48" s="47" t="e">
        <f t="shared" si="7"/>
        <v>#DIV/0!</v>
      </c>
      <c r="N48" s="48" t="e">
        <f t="shared" si="8"/>
        <v>#DIV/0!</v>
      </c>
      <c r="O48" s="4"/>
      <c r="P48" s="5" t="e">
        <f t="shared" si="12"/>
        <v>#DIV/0!</v>
      </c>
      <c r="Q48" s="15" t="e">
        <f t="shared" si="13"/>
        <v>#DIV/0!</v>
      </c>
      <c r="R48" s="4"/>
      <c r="S48" s="5"/>
      <c r="T48" s="4"/>
      <c r="U48" s="27"/>
      <c r="V48" s="4"/>
      <c r="W48" s="15"/>
      <c r="X48" s="4"/>
      <c r="Y48" s="4"/>
      <c r="Z48" s="27"/>
      <c r="AA48" s="5"/>
      <c r="AB48" s="5"/>
      <c r="AC48" s="5"/>
      <c r="AD48" s="4"/>
      <c r="AE48" s="5"/>
      <c r="AF48" s="5"/>
      <c r="AG48" s="5"/>
      <c r="AH48" s="5"/>
      <c r="AI48" s="5"/>
      <c r="AJ48" s="27"/>
      <c r="AK48" s="13"/>
      <c r="AL48" s="4"/>
      <c r="AM48" s="4"/>
      <c r="AN48" s="4"/>
    </row>
    <row r="49" spans="2:40" x14ac:dyDescent="0.25">
      <c r="B49">
        <f t="shared" si="3"/>
        <v>20</v>
      </c>
      <c r="C49" s="5" t="e">
        <f t="shared" si="9"/>
        <v>#DIV/0!</v>
      </c>
      <c r="D49" s="4" t="e">
        <f t="shared" si="0"/>
        <v>#DIV/0!</v>
      </c>
      <c r="E49" s="5" t="e">
        <f t="shared" si="4"/>
        <v>#DIV/0!</v>
      </c>
      <c r="F49" s="4" t="e">
        <f>'Alt. Rate Mech After-tax calc.'!F27</f>
        <v>#DIV/0!</v>
      </c>
      <c r="G49" s="5" t="e">
        <f t="shared" si="10"/>
        <v>#DIV/0!</v>
      </c>
      <c r="H49" s="5" t="e">
        <f t="shared" si="5"/>
        <v>#DIV/0!</v>
      </c>
      <c r="I49" s="4" t="e">
        <f t="shared" si="11"/>
        <v>#DIV/0!</v>
      </c>
      <c r="J49" s="4" t="e">
        <f t="shared" si="1"/>
        <v>#DIV/0!</v>
      </c>
      <c r="K49" s="4" t="e">
        <f t="shared" si="6"/>
        <v>#DIV/0!</v>
      </c>
      <c r="L49" s="4" t="e">
        <f t="shared" si="2"/>
        <v>#DIV/0!</v>
      </c>
      <c r="M49" s="47" t="e">
        <f t="shared" si="7"/>
        <v>#DIV/0!</v>
      </c>
      <c r="N49" s="48" t="e">
        <f t="shared" si="8"/>
        <v>#DIV/0!</v>
      </c>
      <c r="O49" s="4"/>
      <c r="P49" s="5" t="e">
        <f t="shared" si="12"/>
        <v>#DIV/0!</v>
      </c>
      <c r="Q49" s="15" t="e">
        <f t="shared" si="13"/>
        <v>#DIV/0!</v>
      </c>
      <c r="R49" s="4"/>
      <c r="S49" s="5"/>
      <c r="T49" s="4"/>
      <c r="U49" s="27"/>
      <c r="V49" s="4"/>
      <c r="W49" s="15"/>
      <c r="X49" s="4"/>
      <c r="Y49" s="4"/>
      <c r="Z49" s="27"/>
      <c r="AA49" s="5"/>
      <c r="AB49" s="5"/>
      <c r="AC49" s="5"/>
      <c r="AD49" s="4"/>
      <c r="AE49" s="5"/>
      <c r="AF49" s="5"/>
      <c r="AG49" s="5"/>
      <c r="AH49" s="5"/>
      <c r="AI49" s="5"/>
      <c r="AJ49" s="27"/>
      <c r="AK49" s="13"/>
      <c r="AL49" s="4"/>
      <c r="AM49" s="4"/>
      <c r="AN49" s="4"/>
    </row>
    <row r="50" spans="2:40" x14ac:dyDescent="0.25">
      <c r="B50">
        <f t="shared" si="3"/>
        <v>21</v>
      </c>
      <c r="C50" s="5" t="e">
        <f t="shared" si="9"/>
        <v>#DIV/0!</v>
      </c>
      <c r="D50" s="4" t="e">
        <f t="shared" si="0"/>
        <v>#DIV/0!</v>
      </c>
      <c r="E50" s="5" t="e">
        <f t="shared" si="4"/>
        <v>#DIV/0!</v>
      </c>
      <c r="F50" s="4" t="e">
        <f>'Alt. Rate Mech After-tax calc.'!F28</f>
        <v>#DIV/0!</v>
      </c>
      <c r="G50" s="5" t="e">
        <f t="shared" si="10"/>
        <v>#DIV/0!</v>
      </c>
      <c r="H50" s="5" t="e">
        <f t="shared" si="5"/>
        <v>#DIV/0!</v>
      </c>
      <c r="I50" s="4" t="e">
        <f t="shared" si="11"/>
        <v>#DIV/0!</v>
      </c>
      <c r="J50" s="4" t="e">
        <f t="shared" si="1"/>
        <v>#DIV/0!</v>
      </c>
      <c r="K50" s="4" t="e">
        <f t="shared" si="6"/>
        <v>#DIV/0!</v>
      </c>
      <c r="L50" s="4" t="e">
        <f t="shared" si="2"/>
        <v>#DIV/0!</v>
      </c>
      <c r="M50" s="47" t="e">
        <f t="shared" si="7"/>
        <v>#DIV/0!</v>
      </c>
      <c r="N50" s="48" t="e">
        <f t="shared" si="8"/>
        <v>#DIV/0!</v>
      </c>
      <c r="O50" s="4"/>
      <c r="P50" s="5" t="e">
        <f t="shared" si="12"/>
        <v>#DIV/0!</v>
      </c>
      <c r="Q50" s="15" t="e">
        <f t="shared" si="13"/>
        <v>#DIV/0!</v>
      </c>
      <c r="R50" s="4"/>
      <c r="S50" s="5"/>
      <c r="T50" s="4"/>
      <c r="U50" s="27"/>
      <c r="V50" s="4"/>
      <c r="W50" s="15"/>
      <c r="X50" s="4"/>
      <c r="Y50" s="4"/>
      <c r="Z50" s="27"/>
      <c r="AA50" s="5"/>
      <c r="AB50" s="5"/>
      <c r="AC50" s="5"/>
      <c r="AD50" s="4"/>
      <c r="AE50" s="5"/>
      <c r="AF50" s="5"/>
      <c r="AG50" s="5"/>
      <c r="AH50" s="5"/>
      <c r="AI50" s="5"/>
      <c r="AJ50" s="27"/>
      <c r="AK50" s="13"/>
      <c r="AL50" s="4"/>
      <c r="AM50" s="4"/>
      <c r="AN50" s="4"/>
    </row>
    <row r="51" spans="2:40" x14ac:dyDescent="0.25">
      <c r="B51">
        <f t="shared" si="3"/>
        <v>22</v>
      </c>
      <c r="C51" s="5" t="e">
        <f t="shared" si="9"/>
        <v>#DIV/0!</v>
      </c>
      <c r="D51" s="4" t="e">
        <f t="shared" si="0"/>
        <v>#DIV/0!</v>
      </c>
      <c r="E51" s="5" t="e">
        <f t="shared" si="4"/>
        <v>#DIV/0!</v>
      </c>
      <c r="F51" s="4" t="e">
        <f>'Alt. Rate Mech After-tax calc.'!F29</f>
        <v>#DIV/0!</v>
      </c>
      <c r="G51" s="5" t="e">
        <f t="shared" si="10"/>
        <v>#DIV/0!</v>
      </c>
      <c r="H51" s="5" t="e">
        <f t="shared" si="5"/>
        <v>#DIV/0!</v>
      </c>
      <c r="I51" s="4" t="e">
        <f t="shared" si="11"/>
        <v>#DIV/0!</v>
      </c>
      <c r="J51" s="4" t="e">
        <f t="shared" si="1"/>
        <v>#DIV/0!</v>
      </c>
      <c r="K51" s="4" t="e">
        <f t="shared" si="6"/>
        <v>#DIV/0!</v>
      </c>
      <c r="L51" s="4" t="e">
        <f t="shared" si="2"/>
        <v>#DIV/0!</v>
      </c>
      <c r="M51" s="47" t="e">
        <f t="shared" si="7"/>
        <v>#DIV/0!</v>
      </c>
      <c r="N51" s="48" t="e">
        <f t="shared" si="8"/>
        <v>#DIV/0!</v>
      </c>
      <c r="O51" s="4"/>
      <c r="P51" s="5" t="e">
        <f t="shared" si="12"/>
        <v>#DIV/0!</v>
      </c>
      <c r="Q51" s="15" t="e">
        <f t="shared" si="13"/>
        <v>#DIV/0!</v>
      </c>
      <c r="R51" s="4"/>
      <c r="S51" s="5"/>
      <c r="T51" s="4"/>
      <c r="U51" s="27"/>
      <c r="V51" s="4"/>
      <c r="W51" s="15"/>
      <c r="X51" s="4"/>
      <c r="Y51" s="4"/>
      <c r="Z51" s="27"/>
      <c r="AA51" s="5"/>
      <c r="AB51" s="5"/>
      <c r="AC51" s="5"/>
      <c r="AD51" s="4"/>
      <c r="AE51" s="5"/>
      <c r="AF51" s="5"/>
      <c r="AG51" s="5"/>
      <c r="AH51" s="5"/>
      <c r="AI51" s="5"/>
      <c r="AJ51" s="27"/>
      <c r="AK51" s="13"/>
      <c r="AL51" s="4"/>
      <c r="AM51" s="4"/>
      <c r="AN51" s="4"/>
    </row>
    <row r="52" spans="2:40" x14ac:dyDescent="0.25">
      <c r="B52">
        <f t="shared" si="3"/>
        <v>23</v>
      </c>
      <c r="C52" s="5" t="e">
        <f t="shared" si="9"/>
        <v>#DIV/0!</v>
      </c>
      <c r="D52" s="4" t="e">
        <f t="shared" si="0"/>
        <v>#DIV/0!</v>
      </c>
      <c r="E52" s="5" t="e">
        <f t="shared" si="4"/>
        <v>#DIV/0!</v>
      </c>
      <c r="F52" s="4" t="e">
        <f>'Alt. Rate Mech After-tax calc.'!F30</f>
        <v>#DIV/0!</v>
      </c>
      <c r="G52" s="5" t="e">
        <f t="shared" si="10"/>
        <v>#DIV/0!</v>
      </c>
      <c r="H52" s="5" t="e">
        <f t="shared" si="5"/>
        <v>#DIV/0!</v>
      </c>
      <c r="I52" s="4" t="e">
        <f t="shared" si="11"/>
        <v>#DIV/0!</v>
      </c>
      <c r="J52" s="4" t="e">
        <f t="shared" si="1"/>
        <v>#DIV/0!</v>
      </c>
      <c r="K52" s="4" t="e">
        <f t="shared" si="6"/>
        <v>#DIV/0!</v>
      </c>
      <c r="L52" s="4" t="e">
        <f t="shared" si="2"/>
        <v>#DIV/0!</v>
      </c>
      <c r="M52" s="47" t="e">
        <f t="shared" si="7"/>
        <v>#DIV/0!</v>
      </c>
      <c r="N52" s="48" t="e">
        <f t="shared" si="8"/>
        <v>#DIV/0!</v>
      </c>
      <c r="O52" s="4"/>
      <c r="P52" s="5" t="e">
        <f t="shared" si="12"/>
        <v>#DIV/0!</v>
      </c>
      <c r="Q52" s="15" t="e">
        <f t="shared" si="13"/>
        <v>#DIV/0!</v>
      </c>
      <c r="R52" s="4"/>
      <c r="S52" s="5"/>
      <c r="T52" s="4"/>
      <c r="U52" s="27"/>
      <c r="V52" s="4"/>
      <c r="W52" s="15"/>
      <c r="X52" s="4"/>
      <c r="Y52" s="4"/>
      <c r="Z52" s="27"/>
      <c r="AA52" s="5"/>
      <c r="AB52" s="5"/>
      <c r="AC52" s="5"/>
      <c r="AD52" s="4"/>
      <c r="AE52" s="5"/>
      <c r="AF52" s="5"/>
      <c r="AG52" s="5"/>
      <c r="AH52" s="5"/>
      <c r="AI52" s="5"/>
      <c r="AJ52" s="27"/>
      <c r="AK52" s="13"/>
      <c r="AL52" s="4"/>
      <c r="AM52" s="4"/>
      <c r="AN52" s="4"/>
    </row>
    <row r="53" spans="2:40" x14ac:dyDescent="0.25">
      <c r="B53">
        <f t="shared" si="3"/>
        <v>24</v>
      </c>
      <c r="C53" s="5" t="e">
        <f t="shared" si="9"/>
        <v>#DIV/0!</v>
      </c>
      <c r="D53" s="4" t="e">
        <f t="shared" si="0"/>
        <v>#DIV/0!</v>
      </c>
      <c r="E53" s="5" t="e">
        <f t="shared" si="4"/>
        <v>#DIV/0!</v>
      </c>
      <c r="F53" s="4" t="e">
        <f>'Alt. Rate Mech After-tax calc.'!F31</f>
        <v>#DIV/0!</v>
      </c>
      <c r="G53" s="5" t="e">
        <f t="shared" si="10"/>
        <v>#DIV/0!</v>
      </c>
      <c r="H53" s="5" t="e">
        <f t="shared" si="5"/>
        <v>#DIV/0!</v>
      </c>
      <c r="I53" s="4" t="e">
        <f t="shared" si="11"/>
        <v>#DIV/0!</v>
      </c>
      <c r="J53" s="4" t="e">
        <f t="shared" si="1"/>
        <v>#DIV/0!</v>
      </c>
      <c r="K53" s="4" t="e">
        <f t="shared" si="6"/>
        <v>#DIV/0!</v>
      </c>
      <c r="L53" s="4" t="e">
        <f t="shared" si="2"/>
        <v>#DIV/0!</v>
      </c>
      <c r="M53" s="47" t="e">
        <f t="shared" si="7"/>
        <v>#DIV/0!</v>
      </c>
      <c r="N53" s="48" t="e">
        <f t="shared" si="8"/>
        <v>#DIV/0!</v>
      </c>
      <c r="O53" s="4"/>
      <c r="P53" s="5" t="e">
        <f t="shared" si="12"/>
        <v>#DIV/0!</v>
      </c>
      <c r="Q53" s="15" t="e">
        <f t="shared" si="13"/>
        <v>#DIV/0!</v>
      </c>
      <c r="R53" s="4"/>
      <c r="S53" s="5"/>
      <c r="T53" s="4"/>
      <c r="U53" s="27"/>
      <c r="V53" s="4"/>
      <c r="W53" s="15"/>
      <c r="X53" s="4"/>
      <c r="Y53" s="4"/>
      <c r="Z53" s="27"/>
      <c r="AA53" s="5"/>
      <c r="AB53" s="5"/>
      <c r="AC53" s="5"/>
      <c r="AD53" s="4"/>
      <c r="AE53" s="5"/>
      <c r="AF53" s="5"/>
      <c r="AG53" s="5"/>
      <c r="AH53" s="5"/>
      <c r="AI53" s="5"/>
      <c r="AJ53" s="27"/>
      <c r="AK53" s="13"/>
      <c r="AL53" s="4"/>
      <c r="AM53" s="4"/>
      <c r="AN53" s="4"/>
    </row>
    <row r="54" spans="2:40" x14ac:dyDescent="0.25">
      <c r="B54">
        <f t="shared" si="3"/>
        <v>25</v>
      </c>
      <c r="C54" s="5" t="e">
        <f t="shared" si="9"/>
        <v>#DIV/0!</v>
      </c>
      <c r="D54" s="4" t="e">
        <f t="shared" si="0"/>
        <v>#DIV/0!</v>
      </c>
      <c r="E54" s="5" t="e">
        <f t="shared" si="4"/>
        <v>#DIV/0!</v>
      </c>
      <c r="F54" s="4" t="e">
        <f>'Alt. Rate Mech After-tax calc.'!F32</f>
        <v>#DIV/0!</v>
      </c>
      <c r="G54" s="5" t="e">
        <f t="shared" si="10"/>
        <v>#DIV/0!</v>
      </c>
      <c r="H54" s="5" t="e">
        <f t="shared" si="5"/>
        <v>#DIV/0!</v>
      </c>
      <c r="I54" s="4" t="e">
        <f t="shared" si="11"/>
        <v>#DIV/0!</v>
      </c>
      <c r="J54" s="4" t="e">
        <f t="shared" si="1"/>
        <v>#DIV/0!</v>
      </c>
      <c r="K54" s="4" t="e">
        <f t="shared" si="6"/>
        <v>#DIV/0!</v>
      </c>
      <c r="L54" s="4" t="e">
        <f t="shared" si="2"/>
        <v>#DIV/0!</v>
      </c>
      <c r="M54" s="47" t="e">
        <f t="shared" si="7"/>
        <v>#DIV/0!</v>
      </c>
      <c r="N54" s="48" t="e">
        <f t="shared" si="8"/>
        <v>#DIV/0!</v>
      </c>
      <c r="O54" s="4"/>
      <c r="P54" s="5" t="e">
        <f t="shared" si="12"/>
        <v>#DIV/0!</v>
      </c>
      <c r="Q54" s="15" t="e">
        <f t="shared" si="13"/>
        <v>#DIV/0!</v>
      </c>
      <c r="R54" s="4"/>
      <c r="S54" s="5"/>
      <c r="T54" s="4"/>
      <c r="U54" s="27"/>
      <c r="V54" s="4"/>
      <c r="W54" s="15"/>
      <c r="X54" s="4"/>
      <c r="Y54" s="4"/>
      <c r="Z54" s="27"/>
      <c r="AA54" s="5"/>
      <c r="AB54" s="5"/>
      <c r="AC54" s="5"/>
      <c r="AD54" s="4"/>
      <c r="AE54" s="5"/>
      <c r="AF54" s="5"/>
      <c r="AG54" s="5"/>
      <c r="AH54" s="5"/>
      <c r="AI54" s="5"/>
      <c r="AJ54" s="27"/>
      <c r="AK54" s="13"/>
      <c r="AL54" s="4"/>
      <c r="AM54" s="4"/>
      <c r="AN54" s="4"/>
    </row>
    <row r="55" spans="2:40" x14ac:dyDescent="0.25">
      <c r="B55">
        <f t="shared" si="3"/>
        <v>26</v>
      </c>
      <c r="C55" s="5" t="e">
        <f t="shared" si="9"/>
        <v>#DIV/0!</v>
      </c>
      <c r="D55" s="4" t="e">
        <f t="shared" si="0"/>
        <v>#DIV/0!</v>
      </c>
      <c r="E55" s="5" t="e">
        <f t="shared" si="4"/>
        <v>#DIV/0!</v>
      </c>
      <c r="F55" s="4" t="e">
        <f>'Alt. Rate Mech After-tax calc.'!F33</f>
        <v>#DIV/0!</v>
      </c>
      <c r="G55" s="5" t="e">
        <f t="shared" si="10"/>
        <v>#DIV/0!</v>
      </c>
      <c r="H55" s="5" t="e">
        <f t="shared" si="5"/>
        <v>#DIV/0!</v>
      </c>
      <c r="I55" s="4" t="e">
        <f t="shared" si="11"/>
        <v>#DIV/0!</v>
      </c>
      <c r="J55" s="4" t="e">
        <f t="shared" si="1"/>
        <v>#DIV/0!</v>
      </c>
      <c r="K55" s="4" t="e">
        <f t="shared" si="6"/>
        <v>#DIV/0!</v>
      </c>
      <c r="L55" s="4" t="e">
        <f t="shared" si="2"/>
        <v>#DIV/0!</v>
      </c>
      <c r="M55" s="47" t="e">
        <f t="shared" si="7"/>
        <v>#DIV/0!</v>
      </c>
      <c r="N55" s="48" t="e">
        <f t="shared" si="8"/>
        <v>#DIV/0!</v>
      </c>
      <c r="O55" s="4"/>
      <c r="P55" s="5" t="e">
        <f t="shared" si="12"/>
        <v>#DIV/0!</v>
      </c>
      <c r="Q55" s="15" t="e">
        <f t="shared" si="13"/>
        <v>#DIV/0!</v>
      </c>
      <c r="R55" s="4"/>
      <c r="S55" s="5"/>
      <c r="T55" s="4"/>
      <c r="U55" s="27"/>
      <c r="V55" s="4"/>
      <c r="W55" s="15"/>
      <c r="X55" s="4"/>
      <c r="Y55" s="4"/>
      <c r="Z55" s="27"/>
      <c r="AA55" s="5"/>
      <c r="AB55" s="5"/>
      <c r="AC55" s="5"/>
      <c r="AD55" s="4"/>
      <c r="AE55" s="5"/>
      <c r="AF55" s="5"/>
      <c r="AG55" s="5"/>
      <c r="AH55" s="5"/>
      <c r="AI55" s="5"/>
      <c r="AJ55" s="27"/>
      <c r="AK55" s="13"/>
      <c r="AL55" s="4"/>
      <c r="AM55" s="4"/>
      <c r="AN55" s="4"/>
    </row>
    <row r="56" spans="2:40" x14ac:dyDescent="0.25">
      <c r="B56">
        <f t="shared" si="3"/>
        <v>27</v>
      </c>
      <c r="C56" s="5" t="e">
        <f t="shared" si="9"/>
        <v>#DIV/0!</v>
      </c>
      <c r="D56" s="4" t="e">
        <f t="shared" si="0"/>
        <v>#DIV/0!</v>
      </c>
      <c r="E56" s="5" t="e">
        <f t="shared" si="4"/>
        <v>#DIV/0!</v>
      </c>
      <c r="F56" s="4" t="e">
        <f>'Alt. Rate Mech After-tax calc.'!F34</f>
        <v>#DIV/0!</v>
      </c>
      <c r="G56" s="5" t="e">
        <f t="shared" si="10"/>
        <v>#DIV/0!</v>
      </c>
      <c r="H56" s="5" t="e">
        <f t="shared" si="5"/>
        <v>#DIV/0!</v>
      </c>
      <c r="I56" s="4" t="e">
        <f t="shared" si="11"/>
        <v>#DIV/0!</v>
      </c>
      <c r="J56" s="4" t="e">
        <f t="shared" si="1"/>
        <v>#DIV/0!</v>
      </c>
      <c r="K56" s="4" t="e">
        <f t="shared" si="6"/>
        <v>#DIV/0!</v>
      </c>
      <c r="L56" s="4" t="e">
        <f t="shared" si="2"/>
        <v>#DIV/0!</v>
      </c>
      <c r="M56" s="47" t="e">
        <f t="shared" si="7"/>
        <v>#DIV/0!</v>
      </c>
      <c r="N56" s="48" t="e">
        <f t="shared" si="8"/>
        <v>#DIV/0!</v>
      </c>
      <c r="O56" s="4"/>
      <c r="P56" s="5" t="e">
        <f t="shared" si="12"/>
        <v>#DIV/0!</v>
      </c>
      <c r="Q56" s="15" t="e">
        <f t="shared" si="13"/>
        <v>#DIV/0!</v>
      </c>
      <c r="R56" s="4"/>
      <c r="S56" s="5"/>
      <c r="T56" s="4"/>
      <c r="U56" s="27"/>
      <c r="V56" s="4"/>
      <c r="W56" s="15"/>
      <c r="X56" s="4"/>
      <c r="Y56" s="4"/>
      <c r="Z56" s="27"/>
      <c r="AA56" s="5"/>
      <c r="AB56" s="5"/>
      <c r="AC56" s="5"/>
      <c r="AD56" s="4"/>
      <c r="AE56" s="5"/>
      <c r="AF56" s="5"/>
      <c r="AG56" s="5"/>
      <c r="AH56" s="5"/>
      <c r="AI56" s="5"/>
      <c r="AJ56" s="27"/>
      <c r="AK56" s="13"/>
      <c r="AL56" s="4"/>
      <c r="AM56" s="4"/>
      <c r="AN56" s="4"/>
    </row>
    <row r="57" spans="2:40" x14ac:dyDescent="0.25">
      <c r="B57">
        <f t="shared" si="3"/>
        <v>28</v>
      </c>
      <c r="C57" s="5" t="e">
        <f t="shared" si="9"/>
        <v>#DIV/0!</v>
      </c>
      <c r="D57" s="4" t="e">
        <f t="shared" si="0"/>
        <v>#DIV/0!</v>
      </c>
      <c r="E57" s="5" t="e">
        <f t="shared" si="4"/>
        <v>#DIV/0!</v>
      </c>
      <c r="F57" s="4" t="e">
        <f>'Alt. Rate Mech After-tax calc.'!F35</f>
        <v>#DIV/0!</v>
      </c>
      <c r="G57" s="5" t="e">
        <f t="shared" si="10"/>
        <v>#DIV/0!</v>
      </c>
      <c r="H57" s="5" t="e">
        <f t="shared" si="5"/>
        <v>#DIV/0!</v>
      </c>
      <c r="I57" s="4" t="e">
        <f t="shared" si="11"/>
        <v>#DIV/0!</v>
      </c>
      <c r="J57" s="4" t="e">
        <f t="shared" si="1"/>
        <v>#DIV/0!</v>
      </c>
      <c r="K57" s="4" t="e">
        <f t="shared" si="6"/>
        <v>#DIV/0!</v>
      </c>
      <c r="L57" s="4" t="e">
        <f t="shared" si="2"/>
        <v>#DIV/0!</v>
      </c>
      <c r="M57" s="47" t="e">
        <f t="shared" si="7"/>
        <v>#DIV/0!</v>
      </c>
      <c r="N57" s="48" t="e">
        <f t="shared" si="8"/>
        <v>#DIV/0!</v>
      </c>
      <c r="O57" s="4"/>
      <c r="P57" s="5" t="e">
        <f t="shared" si="12"/>
        <v>#DIV/0!</v>
      </c>
      <c r="Q57" s="15" t="e">
        <f t="shared" si="13"/>
        <v>#DIV/0!</v>
      </c>
      <c r="R57" s="4"/>
      <c r="S57" s="5"/>
      <c r="T57" s="4"/>
      <c r="U57" s="27"/>
      <c r="V57" s="4"/>
      <c r="W57" s="15"/>
      <c r="X57" s="4"/>
      <c r="Y57" s="4"/>
      <c r="Z57" s="27"/>
      <c r="AA57" s="5"/>
      <c r="AB57" s="5"/>
      <c r="AC57" s="5"/>
      <c r="AD57" s="4"/>
      <c r="AE57" s="5"/>
      <c r="AF57" s="5"/>
      <c r="AG57" s="5"/>
      <c r="AH57" s="5"/>
      <c r="AI57" s="5"/>
      <c r="AJ57" s="27"/>
      <c r="AK57" s="13"/>
      <c r="AL57" s="4"/>
      <c r="AM57" s="4"/>
      <c r="AN57" s="4"/>
    </row>
    <row r="58" spans="2:40" x14ac:dyDescent="0.25">
      <c r="B58">
        <f t="shared" si="3"/>
        <v>29</v>
      </c>
      <c r="C58" s="5" t="e">
        <f t="shared" si="9"/>
        <v>#DIV/0!</v>
      </c>
      <c r="D58" s="4" t="e">
        <f t="shared" si="0"/>
        <v>#DIV/0!</v>
      </c>
      <c r="E58" s="5" t="e">
        <f t="shared" si="4"/>
        <v>#DIV/0!</v>
      </c>
      <c r="F58" s="4" t="e">
        <f>'Alt. Rate Mech After-tax calc.'!F36</f>
        <v>#DIV/0!</v>
      </c>
      <c r="G58" s="5" t="e">
        <f t="shared" si="10"/>
        <v>#DIV/0!</v>
      </c>
      <c r="H58" s="5" t="e">
        <f t="shared" si="5"/>
        <v>#DIV/0!</v>
      </c>
      <c r="I58" s="4" t="e">
        <f t="shared" si="11"/>
        <v>#DIV/0!</v>
      </c>
      <c r="J58" s="4" t="e">
        <f t="shared" si="1"/>
        <v>#DIV/0!</v>
      </c>
      <c r="K58" s="4" t="e">
        <f t="shared" si="6"/>
        <v>#DIV/0!</v>
      </c>
      <c r="L58" s="4" t="e">
        <f t="shared" si="2"/>
        <v>#DIV/0!</v>
      </c>
      <c r="M58" s="47" t="e">
        <f t="shared" si="7"/>
        <v>#DIV/0!</v>
      </c>
      <c r="N58" s="48" t="e">
        <f t="shared" si="8"/>
        <v>#DIV/0!</v>
      </c>
      <c r="O58" s="4"/>
      <c r="P58" s="5" t="e">
        <f t="shared" si="12"/>
        <v>#DIV/0!</v>
      </c>
      <c r="Q58" s="15" t="e">
        <f t="shared" si="13"/>
        <v>#DIV/0!</v>
      </c>
      <c r="R58" s="4"/>
      <c r="S58" s="5"/>
      <c r="T58" s="4"/>
      <c r="U58" s="27"/>
      <c r="V58" s="4"/>
      <c r="W58" s="15"/>
      <c r="X58" s="4"/>
      <c r="Y58" s="4"/>
      <c r="Z58" s="27"/>
      <c r="AA58" s="5"/>
      <c r="AB58" s="5"/>
      <c r="AC58" s="5"/>
      <c r="AD58" s="4"/>
      <c r="AE58" s="5"/>
      <c r="AF58" s="5"/>
      <c r="AG58" s="5"/>
      <c r="AH58" s="5"/>
      <c r="AI58" s="5"/>
      <c r="AJ58" s="27"/>
      <c r="AK58" s="13"/>
      <c r="AL58" s="4"/>
      <c r="AM58" s="4"/>
      <c r="AN58" s="4"/>
    </row>
    <row r="59" spans="2:40" x14ac:dyDescent="0.25">
      <c r="B59">
        <f t="shared" si="3"/>
        <v>30</v>
      </c>
      <c r="C59" s="5" t="e">
        <f t="shared" si="9"/>
        <v>#DIV/0!</v>
      </c>
      <c r="D59" s="4" t="e">
        <f t="shared" si="0"/>
        <v>#DIV/0!</v>
      </c>
      <c r="E59" s="5" t="e">
        <f t="shared" si="4"/>
        <v>#DIV/0!</v>
      </c>
      <c r="F59" s="4" t="e">
        <f>'Alt. Rate Mech After-tax calc.'!F37</f>
        <v>#DIV/0!</v>
      </c>
      <c r="G59" s="5" t="e">
        <f t="shared" si="10"/>
        <v>#DIV/0!</v>
      </c>
      <c r="H59" s="5" t="e">
        <f t="shared" si="5"/>
        <v>#DIV/0!</v>
      </c>
      <c r="I59" s="4" t="e">
        <f t="shared" si="11"/>
        <v>#DIV/0!</v>
      </c>
      <c r="J59" s="4" t="e">
        <f t="shared" si="1"/>
        <v>#DIV/0!</v>
      </c>
      <c r="K59" s="4" t="e">
        <f t="shared" si="6"/>
        <v>#DIV/0!</v>
      </c>
      <c r="L59" s="4" t="e">
        <f t="shared" si="2"/>
        <v>#DIV/0!</v>
      </c>
      <c r="M59" s="47" t="e">
        <f t="shared" si="7"/>
        <v>#DIV/0!</v>
      </c>
      <c r="N59" s="48" t="e">
        <f t="shared" si="8"/>
        <v>#DIV/0!</v>
      </c>
      <c r="O59" s="4"/>
      <c r="P59" s="5" t="e">
        <f t="shared" si="12"/>
        <v>#DIV/0!</v>
      </c>
      <c r="Q59" s="15" t="e">
        <f t="shared" si="13"/>
        <v>#DIV/0!</v>
      </c>
      <c r="R59" s="4"/>
      <c r="S59" s="5"/>
      <c r="T59" s="4"/>
      <c r="U59" s="27"/>
      <c r="V59" s="4"/>
      <c r="W59" s="15"/>
      <c r="X59" s="4"/>
      <c r="Y59" s="4"/>
      <c r="Z59" s="27"/>
      <c r="AA59" s="5"/>
      <c r="AB59" s="5"/>
      <c r="AC59" s="5"/>
      <c r="AD59" s="4"/>
      <c r="AE59" s="5"/>
      <c r="AF59" s="5"/>
      <c r="AG59" s="5"/>
      <c r="AH59" s="5"/>
      <c r="AI59" s="5"/>
      <c r="AJ59" s="27"/>
      <c r="AK59" s="13"/>
      <c r="AL59" s="4"/>
      <c r="AM59" s="4"/>
      <c r="AN59" s="4"/>
    </row>
    <row r="60" spans="2:40" x14ac:dyDescent="0.25">
      <c r="B60">
        <f t="shared" si="3"/>
        <v>31</v>
      </c>
      <c r="C60" s="5" t="e">
        <f t="shared" si="9"/>
        <v>#DIV/0!</v>
      </c>
      <c r="D60" s="4" t="e">
        <f t="shared" si="0"/>
        <v>#DIV/0!</v>
      </c>
      <c r="E60" s="5" t="e">
        <f t="shared" si="4"/>
        <v>#DIV/0!</v>
      </c>
      <c r="F60" s="4" t="e">
        <f>'Alt. Rate Mech After-tax calc.'!F38</f>
        <v>#DIV/0!</v>
      </c>
      <c r="G60" s="5" t="e">
        <f t="shared" si="10"/>
        <v>#DIV/0!</v>
      </c>
      <c r="H60" s="5" t="e">
        <f t="shared" si="5"/>
        <v>#DIV/0!</v>
      </c>
      <c r="I60" s="4" t="e">
        <f t="shared" si="11"/>
        <v>#DIV/0!</v>
      </c>
      <c r="J60" s="4" t="e">
        <f t="shared" si="1"/>
        <v>#DIV/0!</v>
      </c>
      <c r="K60" s="4" t="e">
        <f t="shared" si="6"/>
        <v>#DIV/0!</v>
      </c>
      <c r="L60" s="4" t="e">
        <f t="shared" si="2"/>
        <v>#DIV/0!</v>
      </c>
      <c r="M60" s="47" t="e">
        <f t="shared" si="7"/>
        <v>#DIV/0!</v>
      </c>
      <c r="N60" s="48" t="e">
        <f t="shared" si="8"/>
        <v>#DIV/0!</v>
      </c>
      <c r="O60" s="4"/>
      <c r="P60" s="5" t="e">
        <f t="shared" si="12"/>
        <v>#DIV/0!</v>
      </c>
      <c r="Q60" s="15" t="e">
        <f t="shared" si="13"/>
        <v>#DIV/0!</v>
      </c>
      <c r="R60" s="4"/>
      <c r="S60" s="5"/>
      <c r="T60" s="4"/>
      <c r="U60" s="27"/>
      <c r="V60" s="4"/>
      <c r="W60" s="15"/>
      <c r="X60" s="4"/>
      <c r="Y60" s="4"/>
      <c r="Z60" s="27"/>
      <c r="AA60" s="5"/>
      <c r="AB60" s="5"/>
      <c r="AC60" s="5"/>
      <c r="AD60" s="4"/>
      <c r="AE60" s="5"/>
      <c r="AF60" s="5"/>
      <c r="AG60" s="5"/>
      <c r="AH60" s="5"/>
      <c r="AI60" s="5"/>
      <c r="AJ60" s="27"/>
      <c r="AK60" s="13"/>
      <c r="AL60" s="4"/>
      <c r="AM60" s="4"/>
      <c r="AN60" s="4"/>
    </row>
    <row r="61" spans="2:40" x14ac:dyDescent="0.25">
      <c r="B61">
        <f t="shared" si="3"/>
        <v>32</v>
      </c>
      <c r="C61" s="5" t="e">
        <f t="shared" si="9"/>
        <v>#DIV/0!</v>
      </c>
      <c r="D61" s="4" t="e">
        <f t="shared" si="0"/>
        <v>#DIV/0!</v>
      </c>
      <c r="E61" s="5" t="e">
        <f t="shared" si="4"/>
        <v>#DIV/0!</v>
      </c>
      <c r="F61" s="4" t="e">
        <f>'Alt. Rate Mech After-tax calc.'!F39</f>
        <v>#DIV/0!</v>
      </c>
      <c r="G61" s="5" t="e">
        <f t="shared" si="10"/>
        <v>#DIV/0!</v>
      </c>
      <c r="H61" s="5" t="e">
        <f t="shared" si="5"/>
        <v>#DIV/0!</v>
      </c>
      <c r="I61" s="4" t="e">
        <f t="shared" si="11"/>
        <v>#DIV/0!</v>
      </c>
      <c r="J61" s="4" t="e">
        <f t="shared" si="1"/>
        <v>#DIV/0!</v>
      </c>
      <c r="K61" s="4" t="e">
        <f t="shared" si="6"/>
        <v>#DIV/0!</v>
      </c>
      <c r="L61" s="4" t="e">
        <f t="shared" si="2"/>
        <v>#DIV/0!</v>
      </c>
      <c r="M61" s="47" t="e">
        <f t="shared" si="7"/>
        <v>#DIV/0!</v>
      </c>
      <c r="N61" s="48" t="e">
        <f t="shared" si="8"/>
        <v>#DIV/0!</v>
      </c>
      <c r="O61" s="4"/>
      <c r="P61" s="5" t="e">
        <f t="shared" si="12"/>
        <v>#DIV/0!</v>
      </c>
      <c r="Q61" s="15" t="e">
        <f t="shared" si="13"/>
        <v>#DIV/0!</v>
      </c>
      <c r="R61" s="4"/>
      <c r="S61" s="5"/>
      <c r="T61" s="4"/>
      <c r="U61" s="27"/>
      <c r="V61" s="4"/>
      <c r="W61" s="15"/>
      <c r="X61" s="4"/>
      <c r="Y61" s="4"/>
      <c r="Z61" s="27"/>
      <c r="AA61" s="5"/>
      <c r="AB61" s="5"/>
      <c r="AC61" s="5"/>
      <c r="AD61" s="4"/>
      <c r="AE61" s="5"/>
      <c r="AF61" s="5"/>
      <c r="AG61" s="5"/>
      <c r="AH61" s="5"/>
      <c r="AI61" s="5"/>
      <c r="AJ61" s="27"/>
      <c r="AK61" s="13"/>
      <c r="AL61" s="4"/>
      <c r="AM61" s="4"/>
      <c r="AN61" s="4"/>
    </row>
    <row r="62" spans="2:40" x14ac:dyDescent="0.25">
      <c r="B62">
        <f t="shared" si="3"/>
        <v>33</v>
      </c>
      <c r="C62" s="5" t="e">
        <f t="shared" si="9"/>
        <v>#DIV/0!</v>
      </c>
      <c r="D62" s="4" t="e">
        <f t="shared" si="0"/>
        <v>#DIV/0!</v>
      </c>
      <c r="E62" s="5" t="e">
        <f t="shared" si="4"/>
        <v>#DIV/0!</v>
      </c>
      <c r="F62" s="4" t="e">
        <f>'Alt. Rate Mech After-tax calc.'!F40</f>
        <v>#DIV/0!</v>
      </c>
      <c r="G62" s="5" t="e">
        <f t="shared" si="10"/>
        <v>#DIV/0!</v>
      </c>
      <c r="H62" s="5" t="e">
        <f t="shared" si="5"/>
        <v>#DIV/0!</v>
      </c>
      <c r="I62" s="4" t="e">
        <f t="shared" si="11"/>
        <v>#DIV/0!</v>
      </c>
      <c r="J62" s="4" t="e">
        <f t="shared" si="1"/>
        <v>#DIV/0!</v>
      </c>
      <c r="K62" s="4" t="e">
        <f t="shared" si="6"/>
        <v>#DIV/0!</v>
      </c>
      <c r="L62" s="4" t="e">
        <f t="shared" si="2"/>
        <v>#DIV/0!</v>
      </c>
      <c r="M62" s="47" t="e">
        <f t="shared" si="7"/>
        <v>#DIV/0!</v>
      </c>
      <c r="N62" s="48" t="e">
        <f t="shared" si="8"/>
        <v>#DIV/0!</v>
      </c>
      <c r="O62" s="4"/>
      <c r="P62" s="5" t="e">
        <f t="shared" si="12"/>
        <v>#DIV/0!</v>
      </c>
      <c r="Q62" s="15" t="e">
        <f t="shared" si="13"/>
        <v>#DIV/0!</v>
      </c>
      <c r="R62" s="4"/>
      <c r="S62" s="5"/>
      <c r="T62" s="4"/>
      <c r="U62" s="27"/>
      <c r="V62" s="4"/>
      <c r="W62" s="15"/>
      <c r="X62" s="4"/>
      <c r="Y62" s="4"/>
      <c r="Z62" s="27"/>
      <c r="AA62" s="5"/>
      <c r="AB62" s="5"/>
      <c r="AC62" s="5"/>
      <c r="AD62" s="4"/>
      <c r="AE62" s="5"/>
      <c r="AF62" s="5"/>
      <c r="AG62" s="5"/>
      <c r="AH62" s="5"/>
      <c r="AI62" s="5"/>
      <c r="AJ62" s="27"/>
      <c r="AK62" s="13"/>
      <c r="AL62" s="4"/>
      <c r="AM62" s="4"/>
      <c r="AN62" s="4"/>
    </row>
    <row r="63" spans="2:40" x14ac:dyDescent="0.25">
      <c r="B63">
        <f t="shared" si="3"/>
        <v>34</v>
      </c>
      <c r="C63" s="5" t="e">
        <f t="shared" si="9"/>
        <v>#DIV/0!</v>
      </c>
      <c r="D63" s="4" t="e">
        <f t="shared" si="0"/>
        <v>#DIV/0!</v>
      </c>
      <c r="E63" s="5" t="e">
        <f t="shared" si="4"/>
        <v>#DIV/0!</v>
      </c>
      <c r="F63" s="4" t="e">
        <f>'Alt. Rate Mech After-tax calc.'!F41</f>
        <v>#DIV/0!</v>
      </c>
      <c r="G63" s="5" t="e">
        <f t="shared" si="10"/>
        <v>#DIV/0!</v>
      </c>
      <c r="H63" s="5" t="e">
        <f t="shared" si="5"/>
        <v>#DIV/0!</v>
      </c>
      <c r="I63" s="4" t="e">
        <f t="shared" si="11"/>
        <v>#DIV/0!</v>
      </c>
      <c r="J63" s="4" t="e">
        <f t="shared" si="1"/>
        <v>#DIV/0!</v>
      </c>
      <c r="K63" s="4" t="e">
        <f t="shared" si="6"/>
        <v>#DIV/0!</v>
      </c>
      <c r="L63" s="4" t="e">
        <f t="shared" si="2"/>
        <v>#DIV/0!</v>
      </c>
      <c r="M63" s="47" t="e">
        <f t="shared" si="7"/>
        <v>#DIV/0!</v>
      </c>
      <c r="N63" s="48" t="e">
        <f t="shared" si="8"/>
        <v>#DIV/0!</v>
      </c>
      <c r="O63" s="4"/>
      <c r="P63" s="5" t="e">
        <f t="shared" si="12"/>
        <v>#DIV/0!</v>
      </c>
      <c r="Q63" s="15" t="e">
        <f t="shared" si="13"/>
        <v>#DIV/0!</v>
      </c>
      <c r="R63" s="4"/>
      <c r="S63" s="5"/>
      <c r="T63" s="4"/>
      <c r="U63" s="27"/>
      <c r="V63" s="4"/>
      <c r="W63" s="15"/>
      <c r="X63" s="4"/>
      <c r="Y63" s="4"/>
      <c r="Z63" s="27"/>
      <c r="AA63" s="5"/>
      <c r="AB63" s="5"/>
      <c r="AC63" s="5"/>
      <c r="AD63" s="4"/>
      <c r="AE63" s="5"/>
      <c r="AF63" s="5"/>
      <c r="AG63" s="5"/>
      <c r="AH63" s="5"/>
      <c r="AI63" s="5"/>
      <c r="AJ63" s="27"/>
      <c r="AK63" s="13"/>
      <c r="AL63" s="4"/>
      <c r="AM63" s="4"/>
      <c r="AN63" s="4"/>
    </row>
    <row r="64" spans="2:40" x14ac:dyDescent="0.25">
      <c r="B64">
        <f t="shared" si="3"/>
        <v>35</v>
      </c>
      <c r="C64" s="5" t="e">
        <f t="shared" si="9"/>
        <v>#DIV/0!</v>
      </c>
      <c r="D64" s="4" t="e">
        <f t="shared" si="0"/>
        <v>#DIV/0!</v>
      </c>
      <c r="E64" s="5" t="e">
        <f t="shared" si="4"/>
        <v>#DIV/0!</v>
      </c>
      <c r="F64" s="4" t="e">
        <f>'Alt. Rate Mech After-tax calc.'!F42</f>
        <v>#DIV/0!</v>
      </c>
      <c r="G64" s="5" t="e">
        <f t="shared" si="10"/>
        <v>#DIV/0!</v>
      </c>
      <c r="H64" s="5" t="e">
        <f t="shared" si="5"/>
        <v>#DIV/0!</v>
      </c>
      <c r="I64" s="4" t="e">
        <f t="shared" si="11"/>
        <v>#DIV/0!</v>
      </c>
      <c r="J64" s="4" t="e">
        <f t="shared" si="1"/>
        <v>#DIV/0!</v>
      </c>
      <c r="K64" s="4" t="e">
        <f t="shared" si="6"/>
        <v>#DIV/0!</v>
      </c>
      <c r="L64" s="4" t="e">
        <f t="shared" si="2"/>
        <v>#DIV/0!</v>
      </c>
      <c r="M64" s="47" t="e">
        <f t="shared" si="7"/>
        <v>#DIV/0!</v>
      </c>
      <c r="N64" s="48" t="e">
        <f t="shared" si="8"/>
        <v>#DIV/0!</v>
      </c>
      <c r="O64" s="4"/>
      <c r="P64" s="5" t="e">
        <f t="shared" si="12"/>
        <v>#DIV/0!</v>
      </c>
      <c r="Q64" s="15" t="e">
        <f t="shared" si="13"/>
        <v>#DIV/0!</v>
      </c>
      <c r="R64" s="4"/>
      <c r="S64" s="5"/>
      <c r="T64" s="4"/>
      <c r="U64" s="27"/>
      <c r="V64" s="4"/>
      <c r="W64" s="15"/>
      <c r="X64" s="4"/>
      <c r="Y64" s="4"/>
      <c r="Z64" s="27"/>
      <c r="AA64" s="5"/>
      <c r="AB64" s="5"/>
      <c r="AC64" s="5"/>
      <c r="AD64" s="4"/>
      <c r="AE64" s="5"/>
      <c r="AF64" s="5"/>
      <c r="AG64" s="5"/>
      <c r="AH64" s="5"/>
      <c r="AI64" s="5"/>
      <c r="AJ64" s="27"/>
      <c r="AK64" s="13"/>
      <c r="AL64" s="4"/>
      <c r="AM64" s="4"/>
      <c r="AN64" s="4"/>
    </row>
    <row r="65" spans="2:40" x14ac:dyDescent="0.25">
      <c r="B65">
        <f t="shared" si="3"/>
        <v>36</v>
      </c>
      <c r="C65" s="5" t="e">
        <f t="shared" si="9"/>
        <v>#DIV/0!</v>
      </c>
      <c r="D65" s="4" t="e">
        <f t="shared" si="0"/>
        <v>#DIV/0!</v>
      </c>
      <c r="E65" s="5" t="e">
        <f t="shared" si="4"/>
        <v>#DIV/0!</v>
      </c>
      <c r="F65" s="4" t="e">
        <f>'Alt. Rate Mech After-tax calc.'!F43</f>
        <v>#DIV/0!</v>
      </c>
      <c r="G65" s="5" t="e">
        <f t="shared" si="10"/>
        <v>#DIV/0!</v>
      </c>
      <c r="H65" s="5" t="e">
        <f t="shared" si="5"/>
        <v>#DIV/0!</v>
      </c>
      <c r="I65" s="4" t="e">
        <f t="shared" si="11"/>
        <v>#DIV/0!</v>
      </c>
      <c r="J65" s="4" t="e">
        <f t="shared" si="1"/>
        <v>#DIV/0!</v>
      </c>
      <c r="K65" s="4" t="e">
        <f t="shared" si="6"/>
        <v>#DIV/0!</v>
      </c>
      <c r="L65" s="4" t="e">
        <f t="shared" si="2"/>
        <v>#DIV/0!</v>
      </c>
      <c r="M65" s="47" t="e">
        <f t="shared" si="7"/>
        <v>#DIV/0!</v>
      </c>
      <c r="N65" s="48" t="e">
        <f t="shared" si="8"/>
        <v>#DIV/0!</v>
      </c>
      <c r="O65" s="4"/>
      <c r="P65" s="5" t="e">
        <f t="shared" si="12"/>
        <v>#DIV/0!</v>
      </c>
      <c r="Q65" s="15" t="e">
        <f t="shared" si="13"/>
        <v>#DIV/0!</v>
      </c>
      <c r="R65" s="4"/>
      <c r="S65" s="5"/>
      <c r="T65" s="4"/>
      <c r="U65" s="27"/>
      <c r="V65" s="4"/>
      <c r="W65" s="15"/>
      <c r="X65" s="4"/>
      <c r="Y65" s="4"/>
      <c r="Z65" s="27"/>
      <c r="AA65" s="5"/>
      <c r="AB65" s="5"/>
      <c r="AC65" s="5"/>
      <c r="AD65" s="4"/>
      <c r="AE65" s="5"/>
      <c r="AF65" s="5"/>
      <c r="AG65" s="5"/>
      <c r="AH65" s="5"/>
      <c r="AI65" s="5"/>
      <c r="AJ65" s="27"/>
      <c r="AK65" s="13"/>
      <c r="AL65" s="4"/>
      <c r="AM65" s="4"/>
      <c r="AN65" s="4"/>
    </row>
    <row r="66" spans="2:40" x14ac:dyDescent="0.25">
      <c r="B66">
        <f t="shared" si="3"/>
        <v>37</v>
      </c>
      <c r="C66" s="5" t="e">
        <f t="shared" si="9"/>
        <v>#DIV/0!</v>
      </c>
      <c r="D66" s="4" t="e">
        <f t="shared" si="0"/>
        <v>#DIV/0!</v>
      </c>
      <c r="E66" s="5" t="e">
        <f t="shared" si="4"/>
        <v>#DIV/0!</v>
      </c>
      <c r="F66" s="4" t="e">
        <f>'Alt. Rate Mech After-tax calc.'!F44</f>
        <v>#DIV/0!</v>
      </c>
      <c r="G66" s="5" t="e">
        <f t="shared" si="10"/>
        <v>#DIV/0!</v>
      </c>
      <c r="H66" s="5" t="e">
        <f t="shared" si="5"/>
        <v>#DIV/0!</v>
      </c>
      <c r="I66" s="4" t="e">
        <f t="shared" si="11"/>
        <v>#DIV/0!</v>
      </c>
      <c r="J66" s="4" t="e">
        <f t="shared" si="1"/>
        <v>#DIV/0!</v>
      </c>
      <c r="K66" s="4" t="e">
        <f t="shared" si="6"/>
        <v>#DIV/0!</v>
      </c>
      <c r="L66" s="4" t="e">
        <f t="shared" si="2"/>
        <v>#DIV/0!</v>
      </c>
      <c r="M66" s="47" t="e">
        <f t="shared" si="7"/>
        <v>#DIV/0!</v>
      </c>
      <c r="N66" s="48" t="e">
        <f t="shared" si="8"/>
        <v>#DIV/0!</v>
      </c>
      <c r="O66" s="4"/>
      <c r="P66" s="5" t="e">
        <f t="shared" si="12"/>
        <v>#DIV/0!</v>
      </c>
      <c r="Q66" s="15" t="e">
        <f t="shared" si="13"/>
        <v>#DIV/0!</v>
      </c>
      <c r="R66" s="4"/>
      <c r="S66" s="5"/>
      <c r="T66" s="4"/>
      <c r="U66" s="27"/>
      <c r="V66" s="4"/>
      <c r="W66" s="15"/>
      <c r="X66" s="4"/>
      <c r="Y66" s="4"/>
      <c r="Z66" s="27"/>
      <c r="AA66" s="5"/>
      <c r="AB66" s="5"/>
      <c r="AC66" s="5"/>
      <c r="AD66" s="4"/>
      <c r="AE66" s="5"/>
      <c r="AF66" s="5"/>
      <c r="AG66" s="5"/>
      <c r="AH66" s="5"/>
      <c r="AI66" s="5"/>
      <c r="AJ66" s="27"/>
      <c r="AK66" s="13"/>
      <c r="AL66" s="4"/>
      <c r="AM66" s="4"/>
      <c r="AN66" s="4"/>
    </row>
    <row r="67" spans="2:40" x14ac:dyDescent="0.25">
      <c r="B67">
        <f t="shared" si="3"/>
        <v>38</v>
      </c>
      <c r="C67" s="5" t="e">
        <f t="shared" si="9"/>
        <v>#DIV/0!</v>
      </c>
      <c r="D67" s="4" t="e">
        <f t="shared" si="0"/>
        <v>#DIV/0!</v>
      </c>
      <c r="E67" s="5" t="e">
        <f t="shared" si="4"/>
        <v>#DIV/0!</v>
      </c>
      <c r="F67" s="4" t="e">
        <f>'Alt. Rate Mech After-tax calc.'!F45</f>
        <v>#DIV/0!</v>
      </c>
      <c r="G67" s="5" t="e">
        <f t="shared" si="10"/>
        <v>#DIV/0!</v>
      </c>
      <c r="H67" s="5" t="e">
        <f t="shared" si="5"/>
        <v>#DIV/0!</v>
      </c>
      <c r="I67" s="4" t="e">
        <f t="shared" si="11"/>
        <v>#DIV/0!</v>
      </c>
      <c r="J67" s="4" t="e">
        <f t="shared" si="1"/>
        <v>#DIV/0!</v>
      </c>
      <c r="K67" s="4" t="e">
        <f t="shared" si="6"/>
        <v>#DIV/0!</v>
      </c>
      <c r="L67" s="4" t="e">
        <f t="shared" si="2"/>
        <v>#DIV/0!</v>
      </c>
      <c r="M67" s="47" t="e">
        <f t="shared" si="7"/>
        <v>#DIV/0!</v>
      </c>
      <c r="N67" s="48" t="e">
        <f t="shared" si="8"/>
        <v>#DIV/0!</v>
      </c>
      <c r="O67" s="4"/>
      <c r="P67" s="5" t="e">
        <f t="shared" si="12"/>
        <v>#DIV/0!</v>
      </c>
      <c r="Q67" s="15" t="e">
        <f t="shared" si="13"/>
        <v>#DIV/0!</v>
      </c>
      <c r="R67" s="4"/>
      <c r="S67" s="5"/>
      <c r="T67" s="4"/>
      <c r="U67" s="27"/>
      <c r="V67" s="4"/>
      <c r="W67" s="15"/>
      <c r="X67" s="4"/>
      <c r="Y67" s="4"/>
      <c r="Z67" s="27"/>
      <c r="AA67" s="5"/>
      <c r="AB67" s="5"/>
      <c r="AC67" s="5"/>
      <c r="AD67" s="4"/>
      <c r="AE67" s="5"/>
      <c r="AF67" s="5"/>
      <c r="AG67" s="5"/>
      <c r="AH67" s="5"/>
      <c r="AI67" s="5"/>
      <c r="AJ67" s="27"/>
      <c r="AK67" s="13"/>
      <c r="AL67" s="4"/>
      <c r="AM67" s="4"/>
      <c r="AN67" s="4"/>
    </row>
    <row r="68" spans="2:40" x14ac:dyDescent="0.25">
      <c r="B68">
        <f t="shared" si="3"/>
        <v>39</v>
      </c>
      <c r="C68" s="5" t="e">
        <f t="shared" si="9"/>
        <v>#DIV/0!</v>
      </c>
      <c r="D68" s="4" t="e">
        <f t="shared" si="0"/>
        <v>#DIV/0!</v>
      </c>
      <c r="E68" s="5" t="e">
        <f t="shared" si="4"/>
        <v>#DIV/0!</v>
      </c>
      <c r="F68" s="4" t="e">
        <f>'Alt. Rate Mech After-tax calc.'!F46</f>
        <v>#DIV/0!</v>
      </c>
      <c r="G68" s="5" t="e">
        <f t="shared" si="10"/>
        <v>#DIV/0!</v>
      </c>
      <c r="H68" s="5" t="e">
        <f t="shared" si="5"/>
        <v>#DIV/0!</v>
      </c>
      <c r="I68" s="4" t="e">
        <f t="shared" si="11"/>
        <v>#DIV/0!</v>
      </c>
      <c r="J68" s="4" t="e">
        <f t="shared" si="1"/>
        <v>#DIV/0!</v>
      </c>
      <c r="K68" s="4" t="e">
        <f t="shared" si="6"/>
        <v>#DIV/0!</v>
      </c>
      <c r="L68" s="4" t="e">
        <f t="shared" si="2"/>
        <v>#DIV/0!</v>
      </c>
      <c r="M68" s="47" t="e">
        <f t="shared" si="7"/>
        <v>#DIV/0!</v>
      </c>
      <c r="N68" s="48" t="e">
        <f t="shared" si="8"/>
        <v>#DIV/0!</v>
      </c>
      <c r="O68" s="4"/>
      <c r="P68" s="5" t="e">
        <f t="shared" si="12"/>
        <v>#DIV/0!</v>
      </c>
      <c r="Q68" s="15" t="e">
        <f t="shared" si="13"/>
        <v>#DIV/0!</v>
      </c>
      <c r="R68" s="4"/>
      <c r="S68" s="5"/>
      <c r="T68" s="4"/>
      <c r="U68" s="27"/>
      <c r="V68" s="4"/>
      <c r="W68" s="15"/>
      <c r="X68" s="4"/>
      <c r="Y68" s="4"/>
      <c r="Z68" s="27"/>
      <c r="AA68" s="5"/>
      <c r="AB68" s="5"/>
      <c r="AC68" s="5"/>
      <c r="AD68" s="4"/>
      <c r="AE68" s="5"/>
      <c r="AF68" s="5"/>
      <c r="AG68" s="5"/>
      <c r="AH68" s="5"/>
      <c r="AI68" s="5"/>
      <c r="AJ68" s="27"/>
      <c r="AK68" s="13"/>
      <c r="AL68" s="4"/>
      <c r="AM68" s="4"/>
      <c r="AN68" s="4"/>
    </row>
    <row r="69" spans="2:40" x14ac:dyDescent="0.25">
      <c r="B69">
        <f t="shared" si="3"/>
        <v>40</v>
      </c>
      <c r="C69" s="5" t="e">
        <f t="shared" si="9"/>
        <v>#DIV/0!</v>
      </c>
      <c r="D69" s="4" t="e">
        <f t="shared" si="0"/>
        <v>#DIV/0!</v>
      </c>
      <c r="E69" s="5" t="e">
        <f t="shared" si="4"/>
        <v>#DIV/0!</v>
      </c>
      <c r="F69" s="4" t="e">
        <f>'Alt. Rate Mech After-tax calc.'!F47</f>
        <v>#DIV/0!</v>
      </c>
      <c r="G69" s="5" t="e">
        <f t="shared" si="10"/>
        <v>#DIV/0!</v>
      </c>
      <c r="H69" s="5" t="e">
        <f t="shared" si="5"/>
        <v>#DIV/0!</v>
      </c>
      <c r="I69" s="4" t="e">
        <f t="shared" si="11"/>
        <v>#DIV/0!</v>
      </c>
      <c r="J69" s="4" t="e">
        <f t="shared" si="1"/>
        <v>#DIV/0!</v>
      </c>
      <c r="K69" s="4" t="e">
        <f t="shared" si="6"/>
        <v>#DIV/0!</v>
      </c>
      <c r="L69" s="4" t="e">
        <f t="shared" si="2"/>
        <v>#DIV/0!</v>
      </c>
      <c r="M69" s="47" t="e">
        <f t="shared" si="7"/>
        <v>#DIV/0!</v>
      </c>
      <c r="N69" s="48" t="e">
        <f t="shared" si="8"/>
        <v>#DIV/0!</v>
      </c>
      <c r="O69" s="4"/>
      <c r="P69" s="5" t="e">
        <f t="shared" si="12"/>
        <v>#DIV/0!</v>
      </c>
      <c r="Q69" s="15" t="e">
        <f t="shared" si="13"/>
        <v>#DIV/0!</v>
      </c>
      <c r="R69" s="4"/>
      <c r="S69" s="5"/>
      <c r="T69" s="4"/>
      <c r="U69" s="27"/>
      <c r="V69" s="4"/>
      <c r="W69" s="15"/>
      <c r="X69" s="4"/>
      <c r="Y69" s="4"/>
      <c r="Z69" s="27"/>
      <c r="AA69" s="5"/>
      <c r="AB69" s="5"/>
      <c r="AC69" s="5"/>
      <c r="AD69" s="4"/>
      <c r="AE69" s="5"/>
      <c r="AF69" s="5"/>
      <c r="AG69" s="5"/>
      <c r="AH69" s="5"/>
      <c r="AI69" s="5"/>
      <c r="AJ69" s="27"/>
      <c r="AK69" s="13"/>
      <c r="AL69" s="4"/>
      <c r="AM69" s="4"/>
      <c r="AN69" s="4"/>
    </row>
    <row r="70" spans="2:40" x14ac:dyDescent="0.25">
      <c r="B70">
        <f t="shared" si="3"/>
        <v>41</v>
      </c>
      <c r="C70" s="5" t="e">
        <f t="shared" ref="C70:C79" si="14">E69</f>
        <v>#DIV/0!</v>
      </c>
      <c r="D70" s="4" t="e">
        <f t="shared" ref="D70:D79" si="15">$C$30/$C$19</f>
        <v>#DIV/0!</v>
      </c>
      <c r="E70" s="5" t="e">
        <f t="shared" ref="E70:E79" si="16">C70-D70</f>
        <v>#DIV/0!</v>
      </c>
      <c r="F70" s="4" t="e">
        <f>'Alt. Rate Mech After-tax calc.'!F48</f>
        <v>#DIV/0!</v>
      </c>
      <c r="G70" s="5" t="e">
        <f t="shared" ref="G70:G79" si="17">H69</f>
        <v>#DIV/0!</v>
      </c>
      <c r="H70" s="5" t="e">
        <f t="shared" ref="H70:H79" si="18">C70-D70+F70</f>
        <v>#DIV/0!</v>
      </c>
      <c r="I70" s="4" t="e">
        <f t="shared" ref="I70:I79" si="19">G70*(1-$C$14)*$C$17</f>
        <v>#DIV/0!</v>
      </c>
      <c r="J70" s="4" t="e">
        <f t="shared" ref="J70:J79" si="20">(G70*$C$14*$C$15)</f>
        <v>#DIV/0!</v>
      </c>
      <c r="K70" s="4" t="e">
        <f t="shared" ref="K70:K79" si="21">(G70*$C$14*$C$16)</f>
        <v>#DIV/0!</v>
      </c>
      <c r="L70" s="4" t="e">
        <f t="shared" ref="L70:L79" si="22">(J70+K70)*$C$18/(1-$C$18)</f>
        <v>#DIV/0!</v>
      </c>
      <c r="M70" s="47" t="e">
        <f t="shared" ref="M70:M79" si="23">D70+I70+J70+K70+L70</f>
        <v>#DIV/0!</v>
      </c>
      <c r="N70" s="48" t="e">
        <f t="shared" si="8"/>
        <v>#DIV/0!</v>
      </c>
      <c r="O70" s="4"/>
      <c r="P70" s="5" t="e">
        <f t="shared" si="12"/>
        <v>#DIV/0!</v>
      </c>
      <c r="Q70" s="15" t="e">
        <f t="shared" si="13"/>
        <v>#DIV/0!</v>
      </c>
      <c r="R70" s="4"/>
      <c r="S70" s="5"/>
      <c r="T70" s="4"/>
      <c r="U70" s="27"/>
      <c r="V70" s="4"/>
      <c r="W70" s="15"/>
      <c r="X70" s="4"/>
      <c r="Y70" s="4"/>
      <c r="Z70" s="27"/>
      <c r="AA70" s="5"/>
      <c r="AB70" s="5"/>
      <c r="AC70" s="5"/>
      <c r="AD70" s="4"/>
      <c r="AE70" s="5"/>
      <c r="AF70" s="5"/>
      <c r="AG70" s="5"/>
      <c r="AH70" s="5"/>
      <c r="AI70" s="5"/>
      <c r="AJ70" s="27"/>
      <c r="AK70" s="13"/>
      <c r="AL70" s="4"/>
      <c r="AM70" s="4"/>
      <c r="AN70" s="4"/>
    </row>
    <row r="71" spans="2:40" x14ac:dyDescent="0.25">
      <c r="B71">
        <f t="shared" si="3"/>
        <v>42</v>
      </c>
      <c r="C71" s="5" t="e">
        <f t="shared" si="14"/>
        <v>#DIV/0!</v>
      </c>
      <c r="D71" s="4" t="e">
        <f t="shared" si="15"/>
        <v>#DIV/0!</v>
      </c>
      <c r="E71" s="5" t="e">
        <f t="shared" si="16"/>
        <v>#DIV/0!</v>
      </c>
      <c r="F71" s="4" t="e">
        <f>'Alt. Rate Mech After-tax calc.'!F49</f>
        <v>#DIV/0!</v>
      </c>
      <c r="G71" s="5" t="e">
        <f t="shared" si="17"/>
        <v>#DIV/0!</v>
      </c>
      <c r="H71" s="5" t="e">
        <f t="shared" si="18"/>
        <v>#DIV/0!</v>
      </c>
      <c r="I71" s="4" t="e">
        <f t="shared" si="19"/>
        <v>#DIV/0!</v>
      </c>
      <c r="J71" s="4" t="e">
        <f t="shared" si="20"/>
        <v>#DIV/0!</v>
      </c>
      <c r="K71" s="4" t="e">
        <f t="shared" si="21"/>
        <v>#DIV/0!</v>
      </c>
      <c r="L71" s="4" t="e">
        <f t="shared" si="22"/>
        <v>#DIV/0!</v>
      </c>
      <c r="M71" s="47" t="e">
        <f t="shared" si="23"/>
        <v>#DIV/0!</v>
      </c>
      <c r="N71" s="48" t="e">
        <f t="shared" si="8"/>
        <v>#DIV/0!</v>
      </c>
      <c r="O71" s="4"/>
      <c r="P71" s="5" t="e">
        <f t="shared" si="12"/>
        <v>#DIV/0!</v>
      </c>
      <c r="Q71" s="15" t="e">
        <f t="shared" si="13"/>
        <v>#DIV/0!</v>
      </c>
      <c r="R71" s="4"/>
      <c r="S71" s="5"/>
      <c r="T71" s="4"/>
      <c r="U71" s="27"/>
      <c r="V71" s="4"/>
      <c r="W71" s="15"/>
      <c r="X71" s="4"/>
      <c r="Y71" s="4"/>
      <c r="Z71" s="27"/>
      <c r="AA71" s="5"/>
      <c r="AB71" s="5"/>
      <c r="AC71" s="5"/>
      <c r="AD71" s="4"/>
      <c r="AE71" s="5"/>
      <c r="AF71" s="5"/>
      <c r="AG71" s="5"/>
      <c r="AH71" s="5"/>
      <c r="AI71" s="5"/>
      <c r="AJ71" s="27"/>
      <c r="AK71" s="13"/>
      <c r="AL71" s="4"/>
      <c r="AM71" s="4"/>
      <c r="AN71" s="4"/>
    </row>
    <row r="72" spans="2:40" x14ac:dyDescent="0.25">
      <c r="B72">
        <f t="shared" si="3"/>
        <v>43</v>
      </c>
      <c r="C72" s="5" t="e">
        <f t="shared" si="14"/>
        <v>#DIV/0!</v>
      </c>
      <c r="D72" s="4" t="e">
        <f t="shared" si="15"/>
        <v>#DIV/0!</v>
      </c>
      <c r="E72" s="5" t="e">
        <f t="shared" si="16"/>
        <v>#DIV/0!</v>
      </c>
      <c r="F72" s="4" t="e">
        <f>'Alt. Rate Mech After-tax calc.'!F50</f>
        <v>#DIV/0!</v>
      </c>
      <c r="G72" s="5" t="e">
        <f t="shared" si="17"/>
        <v>#DIV/0!</v>
      </c>
      <c r="H72" s="5" t="e">
        <f t="shared" si="18"/>
        <v>#DIV/0!</v>
      </c>
      <c r="I72" s="4" t="e">
        <f t="shared" si="19"/>
        <v>#DIV/0!</v>
      </c>
      <c r="J72" s="4" t="e">
        <f t="shared" si="20"/>
        <v>#DIV/0!</v>
      </c>
      <c r="K72" s="4" t="e">
        <f t="shared" si="21"/>
        <v>#DIV/0!</v>
      </c>
      <c r="L72" s="4" t="e">
        <f t="shared" si="22"/>
        <v>#DIV/0!</v>
      </c>
      <c r="M72" s="47" t="e">
        <f t="shared" si="23"/>
        <v>#DIV/0!</v>
      </c>
      <c r="N72" s="48" t="e">
        <f t="shared" si="8"/>
        <v>#DIV/0!</v>
      </c>
      <c r="O72" s="4"/>
      <c r="P72" s="5" t="e">
        <f t="shared" si="12"/>
        <v>#DIV/0!</v>
      </c>
      <c r="Q72" s="15" t="e">
        <f t="shared" si="13"/>
        <v>#DIV/0!</v>
      </c>
      <c r="R72" s="4"/>
      <c r="S72" s="5"/>
      <c r="T72" s="4"/>
      <c r="U72" s="27"/>
      <c r="V72" s="4"/>
      <c r="W72" s="15"/>
      <c r="X72" s="4"/>
      <c r="Y72" s="4"/>
      <c r="Z72" s="27"/>
      <c r="AA72" s="5"/>
      <c r="AB72" s="5"/>
      <c r="AC72" s="5"/>
      <c r="AD72" s="4"/>
      <c r="AE72" s="5"/>
      <c r="AF72" s="5"/>
      <c r="AG72" s="5"/>
      <c r="AH72" s="5"/>
      <c r="AI72" s="5"/>
      <c r="AJ72" s="27"/>
      <c r="AK72" s="13"/>
      <c r="AL72" s="4"/>
      <c r="AM72" s="4"/>
      <c r="AN72" s="4"/>
    </row>
    <row r="73" spans="2:40" x14ac:dyDescent="0.25">
      <c r="B73">
        <f t="shared" si="3"/>
        <v>44</v>
      </c>
      <c r="C73" s="5" t="e">
        <f t="shared" si="14"/>
        <v>#DIV/0!</v>
      </c>
      <c r="D73" s="4" t="e">
        <f t="shared" si="15"/>
        <v>#DIV/0!</v>
      </c>
      <c r="E73" s="5" t="e">
        <f t="shared" si="16"/>
        <v>#DIV/0!</v>
      </c>
      <c r="F73" s="4" t="e">
        <f>'Alt. Rate Mech After-tax calc.'!F51</f>
        <v>#DIV/0!</v>
      </c>
      <c r="G73" s="5" t="e">
        <f t="shared" si="17"/>
        <v>#DIV/0!</v>
      </c>
      <c r="H73" s="5" t="e">
        <f t="shared" si="18"/>
        <v>#DIV/0!</v>
      </c>
      <c r="I73" s="4" t="e">
        <f t="shared" si="19"/>
        <v>#DIV/0!</v>
      </c>
      <c r="J73" s="4" t="e">
        <f t="shared" si="20"/>
        <v>#DIV/0!</v>
      </c>
      <c r="K73" s="4" t="e">
        <f t="shared" si="21"/>
        <v>#DIV/0!</v>
      </c>
      <c r="L73" s="4" t="e">
        <f t="shared" si="22"/>
        <v>#DIV/0!</v>
      </c>
      <c r="M73" s="47" t="e">
        <f t="shared" si="23"/>
        <v>#DIV/0!</v>
      </c>
      <c r="N73" s="48" t="e">
        <f t="shared" si="8"/>
        <v>#DIV/0!</v>
      </c>
      <c r="O73" s="4"/>
      <c r="P73" s="5" t="e">
        <f t="shared" si="12"/>
        <v>#DIV/0!</v>
      </c>
      <c r="Q73" s="15" t="e">
        <f t="shared" si="13"/>
        <v>#DIV/0!</v>
      </c>
      <c r="R73" s="4"/>
      <c r="S73" s="5"/>
      <c r="T73" s="4"/>
      <c r="U73" s="27"/>
      <c r="V73" s="4"/>
      <c r="W73" s="15"/>
      <c r="X73" s="4"/>
      <c r="Y73" s="4"/>
      <c r="Z73" s="27"/>
      <c r="AA73" s="5"/>
      <c r="AB73" s="5"/>
      <c r="AC73" s="5"/>
      <c r="AD73" s="4"/>
      <c r="AE73" s="5"/>
      <c r="AF73" s="5"/>
      <c r="AG73" s="5"/>
      <c r="AH73" s="5"/>
      <c r="AI73" s="5"/>
      <c r="AJ73" s="27"/>
      <c r="AK73" s="13"/>
      <c r="AL73" s="4"/>
      <c r="AM73" s="4"/>
      <c r="AN73" s="4"/>
    </row>
    <row r="74" spans="2:40" x14ac:dyDescent="0.25">
      <c r="B74">
        <f t="shared" si="3"/>
        <v>45</v>
      </c>
      <c r="C74" s="5" t="e">
        <f t="shared" si="14"/>
        <v>#DIV/0!</v>
      </c>
      <c r="D74" s="4" t="e">
        <f t="shared" si="15"/>
        <v>#DIV/0!</v>
      </c>
      <c r="E74" s="5" t="e">
        <f t="shared" si="16"/>
        <v>#DIV/0!</v>
      </c>
      <c r="F74" s="4" t="e">
        <f>'Alt. Rate Mech After-tax calc.'!F52</f>
        <v>#DIV/0!</v>
      </c>
      <c r="G74" s="5" t="e">
        <f t="shared" si="17"/>
        <v>#DIV/0!</v>
      </c>
      <c r="H74" s="5" t="e">
        <f t="shared" si="18"/>
        <v>#DIV/0!</v>
      </c>
      <c r="I74" s="4" t="e">
        <f t="shared" si="19"/>
        <v>#DIV/0!</v>
      </c>
      <c r="J74" s="4" t="e">
        <f t="shared" si="20"/>
        <v>#DIV/0!</v>
      </c>
      <c r="K74" s="4" t="e">
        <f t="shared" si="21"/>
        <v>#DIV/0!</v>
      </c>
      <c r="L74" s="4" t="e">
        <f t="shared" si="22"/>
        <v>#DIV/0!</v>
      </c>
      <c r="M74" s="47" t="e">
        <f t="shared" si="23"/>
        <v>#DIV/0!</v>
      </c>
      <c r="N74" s="48" t="e">
        <f t="shared" si="8"/>
        <v>#DIV/0!</v>
      </c>
      <c r="O74" s="4"/>
      <c r="P74" s="5" t="e">
        <f t="shared" si="12"/>
        <v>#DIV/0!</v>
      </c>
      <c r="Q74" s="15" t="e">
        <f t="shared" si="13"/>
        <v>#DIV/0!</v>
      </c>
      <c r="R74" s="4"/>
      <c r="S74" s="5"/>
      <c r="T74" s="4"/>
      <c r="U74" s="27"/>
      <c r="V74" s="4"/>
      <c r="W74" s="15"/>
      <c r="X74" s="4"/>
      <c r="Y74" s="4"/>
      <c r="Z74" s="27"/>
      <c r="AA74" s="5"/>
      <c r="AB74" s="5"/>
      <c r="AC74" s="5"/>
      <c r="AD74" s="4"/>
      <c r="AE74" s="5"/>
      <c r="AF74" s="5"/>
      <c r="AG74" s="5"/>
      <c r="AH74" s="5"/>
      <c r="AI74" s="5"/>
      <c r="AJ74" s="27"/>
      <c r="AK74" s="13"/>
      <c r="AL74" s="4"/>
      <c r="AM74" s="4"/>
      <c r="AN74" s="4"/>
    </row>
    <row r="75" spans="2:40" x14ac:dyDescent="0.25">
      <c r="B75">
        <f t="shared" si="3"/>
        <v>46</v>
      </c>
      <c r="C75" s="5" t="e">
        <f t="shared" si="14"/>
        <v>#DIV/0!</v>
      </c>
      <c r="D75" s="4" t="e">
        <f t="shared" si="15"/>
        <v>#DIV/0!</v>
      </c>
      <c r="E75" s="5" t="e">
        <f t="shared" si="16"/>
        <v>#DIV/0!</v>
      </c>
      <c r="F75" s="4" t="e">
        <f>'Alt. Rate Mech After-tax calc.'!F53</f>
        <v>#DIV/0!</v>
      </c>
      <c r="G75" s="5" t="e">
        <f t="shared" si="17"/>
        <v>#DIV/0!</v>
      </c>
      <c r="H75" s="5" t="e">
        <f t="shared" si="18"/>
        <v>#DIV/0!</v>
      </c>
      <c r="I75" s="4" t="e">
        <f t="shared" si="19"/>
        <v>#DIV/0!</v>
      </c>
      <c r="J75" s="4" t="e">
        <f t="shared" si="20"/>
        <v>#DIV/0!</v>
      </c>
      <c r="K75" s="4" t="e">
        <f t="shared" si="21"/>
        <v>#DIV/0!</v>
      </c>
      <c r="L75" s="4" t="e">
        <f t="shared" si="22"/>
        <v>#DIV/0!</v>
      </c>
      <c r="M75" s="47" t="e">
        <f t="shared" si="23"/>
        <v>#DIV/0!</v>
      </c>
      <c r="N75" s="48" t="e">
        <f t="shared" si="8"/>
        <v>#DIV/0!</v>
      </c>
      <c r="O75" s="4"/>
      <c r="P75" s="5" t="e">
        <f t="shared" si="12"/>
        <v>#DIV/0!</v>
      </c>
      <c r="Q75" s="15" t="e">
        <f t="shared" si="13"/>
        <v>#DIV/0!</v>
      </c>
      <c r="R75" s="4"/>
      <c r="S75" s="5"/>
      <c r="T75" s="4"/>
      <c r="U75" s="27"/>
      <c r="V75" s="4"/>
      <c r="W75" s="15"/>
      <c r="X75" s="4"/>
      <c r="Y75" s="4"/>
      <c r="Z75" s="27"/>
      <c r="AA75" s="5"/>
      <c r="AB75" s="5"/>
      <c r="AC75" s="5"/>
      <c r="AD75" s="4"/>
      <c r="AE75" s="5"/>
      <c r="AF75" s="5"/>
      <c r="AG75" s="5"/>
      <c r="AH75" s="5"/>
      <c r="AI75" s="5"/>
      <c r="AJ75" s="27"/>
      <c r="AK75" s="13"/>
      <c r="AL75" s="4"/>
      <c r="AM75" s="4"/>
      <c r="AN75" s="4"/>
    </row>
    <row r="76" spans="2:40" x14ac:dyDescent="0.25">
      <c r="B76">
        <f t="shared" si="3"/>
        <v>47</v>
      </c>
      <c r="C76" s="5" t="e">
        <f t="shared" si="14"/>
        <v>#DIV/0!</v>
      </c>
      <c r="D76" s="4" t="e">
        <f t="shared" si="15"/>
        <v>#DIV/0!</v>
      </c>
      <c r="E76" s="5" t="e">
        <f t="shared" si="16"/>
        <v>#DIV/0!</v>
      </c>
      <c r="F76" s="4" t="e">
        <f>'Alt. Rate Mech After-tax calc.'!F54</f>
        <v>#DIV/0!</v>
      </c>
      <c r="G76" s="5" t="e">
        <f t="shared" si="17"/>
        <v>#DIV/0!</v>
      </c>
      <c r="H76" s="5" t="e">
        <f t="shared" si="18"/>
        <v>#DIV/0!</v>
      </c>
      <c r="I76" s="4" t="e">
        <f t="shared" si="19"/>
        <v>#DIV/0!</v>
      </c>
      <c r="J76" s="4" t="e">
        <f t="shared" si="20"/>
        <v>#DIV/0!</v>
      </c>
      <c r="K76" s="4" t="e">
        <f t="shared" si="21"/>
        <v>#DIV/0!</v>
      </c>
      <c r="L76" s="4" t="e">
        <f t="shared" si="22"/>
        <v>#DIV/0!</v>
      </c>
      <c r="M76" s="47" t="e">
        <f t="shared" si="23"/>
        <v>#DIV/0!</v>
      </c>
      <c r="N76" s="48" t="e">
        <f t="shared" si="8"/>
        <v>#DIV/0!</v>
      </c>
      <c r="O76" s="4"/>
      <c r="P76" s="5" t="e">
        <f t="shared" si="12"/>
        <v>#DIV/0!</v>
      </c>
      <c r="Q76" s="15" t="e">
        <f t="shared" si="13"/>
        <v>#DIV/0!</v>
      </c>
      <c r="R76" s="4"/>
      <c r="S76" s="5"/>
      <c r="T76" s="4"/>
      <c r="U76" s="27"/>
      <c r="V76" s="4"/>
      <c r="W76" s="15"/>
      <c r="X76" s="4"/>
      <c r="Y76" s="4"/>
      <c r="Z76" s="27"/>
      <c r="AA76" s="5"/>
      <c r="AB76" s="5"/>
      <c r="AC76" s="5"/>
      <c r="AD76" s="4"/>
      <c r="AE76" s="5"/>
      <c r="AF76" s="5"/>
      <c r="AG76" s="5"/>
      <c r="AH76" s="5"/>
      <c r="AI76" s="5"/>
      <c r="AJ76" s="27"/>
      <c r="AK76" s="13"/>
      <c r="AL76" s="4"/>
      <c r="AM76" s="4"/>
      <c r="AN76" s="4"/>
    </row>
    <row r="77" spans="2:40" x14ac:dyDescent="0.25">
      <c r="B77">
        <f t="shared" si="3"/>
        <v>48</v>
      </c>
      <c r="C77" s="5" t="e">
        <f t="shared" si="14"/>
        <v>#DIV/0!</v>
      </c>
      <c r="D77" s="4" t="e">
        <f t="shared" si="15"/>
        <v>#DIV/0!</v>
      </c>
      <c r="E77" s="5" t="e">
        <f t="shared" si="16"/>
        <v>#DIV/0!</v>
      </c>
      <c r="F77" s="4" t="e">
        <f>'Alt. Rate Mech After-tax calc.'!F55</f>
        <v>#DIV/0!</v>
      </c>
      <c r="G77" s="5" t="e">
        <f t="shared" si="17"/>
        <v>#DIV/0!</v>
      </c>
      <c r="H77" s="5" t="e">
        <f t="shared" si="18"/>
        <v>#DIV/0!</v>
      </c>
      <c r="I77" s="4" t="e">
        <f t="shared" si="19"/>
        <v>#DIV/0!</v>
      </c>
      <c r="J77" s="4" t="e">
        <f t="shared" si="20"/>
        <v>#DIV/0!</v>
      </c>
      <c r="K77" s="4" t="e">
        <f t="shared" si="21"/>
        <v>#DIV/0!</v>
      </c>
      <c r="L77" s="4" t="e">
        <f t="shared" si="22"/>
        <v>#DIV/0!</v>
      </c>
      <c r="M77" s="47" t="e">
        <f t="shared" si="23"/>
        <v>#DIV/0!</v>
      </c>
      <c r="N77" s="48" t="e">
        <f t="shared" si="8"/>
        <v>#DIV/0!</v>
      </c>
      <c r="O77" s="4"/>
      <c r="P77" s="5" t="e">
        <f t="shared" si="12"/>
        <v>#DIV/0!</v>
      </c>
      <c r="Q77" s="15" t="e">
        <f t="shared" si="13"/>
        <v>#DIV/0!</v>
      </c>
      <c r="R77" s="4"/>
      <c r="S77" s="5"/>
      <c r="T77" s="4"/>
      <c r="U77" s="27"/>
      <c r="V77" s="4"/>
      <c r="W77" s="15"/>
      <c r="X77" s="4"/>
      <c r="Y77" s="4"/>
      <c r="Z77" s="27"/>
      <c r="AA77" s="5"/>
      <c r="AB77" s="5"/>
      <c r="AC77" s="5"/>
      <c r="AD77" s="4"/>
      <c r="AE77" s="5"/>
      <c r="AF77" s="5"/>
      <c r="AG77" s="5"/>
      <c r="AH77" s="5"/>
      <c r="AI77" s="5"/>
      <c r="AJ77" s="27"/>
      <c r="AK77" s="13"/>
      <c r="AL77" s="4"/>
      <c r="AM77" s="4"/>
      <c r="AN77" s="4"/>
    </row>
    <row r="78" spans="2:40" x14ac:dyDescent="0.25">
      <c r="B78">
        <f t="shared" si="3"/>
        <v>49</v>
      </c>
      <c r="C78" s="5" t="e">
        <f t="shared" si="14"/>
        <v>#DIV/0!</v>
      </c>
      <c r="D78" s="4" t="e">
        <f t="shared" si="15"/>
        <v>#DIV/0!</v>
      </c>
      <c r="E78" s="5" t="e">
        <f t="shared" si="16"/>
        <v>#DIV/0!</v>
      </c>
      <c r="F78" s="4" t="e">
        <f>'Alt. Rate Mech After-tax calc.'!F56</f>
        <v>#DIV/0!</v>
      </c>
      <c r="G78" s="5" t="e">
        <f t="shared" si="17"/>
        <v>#DIV/0!</v>
      </c>
      <c r="H78" s="5" t="e">
        <f t="shared" si="18"/>
        <v>#DIV/0!</v>
      </c>
      <c r="I78" s="4" t="e">
        <f t="shared" si="19"/>
        <v>#DIV/0!</v>
      </c>
      <c r="J78" s="4" t="e">
        <f t="shared" si="20"/>
        <v>#DIV/0!</v>
      </c>
      <c r="K78" s="4" t="e">
        <f t="shared" si="21"/>
        <v>#DIV/0!</v>
      </c>
      <c r="L78" s="4" t="e">
        <f t="shared" si="22"/>
        <v>#DIV/0!</v>
      </c>
      <c r="M78" s="47" t="e">
        <f t="shared" si="23"/>
        <v>#DIV/0!</v>
      </c>
      <c r="N78" s="48" t="e">
        <f t="shared" si="8"/>
        <v>#DIV/0!</v>
      </c>
      <c r="O78" s="4"/>
      <c r="P78" s="5" t="e">
        <f t="shared" si="12"/>
        <v>#DIV/0!</v>
      </c>
      <c r="Q78" s="15" t="e">
        <f t="shared" si="13"/>
        <v>#DIV/0!</v>
      </c>
      <c r="R78" s="4"/>
      <c r="S78" s="5"/>
      <c r="T78" s="4"/>
      <c r="U78" s="27"/>
      <c r="V78" s="4"/>
      <c r="W78" s="15"/>
      <c r="X78" s="4"/>
      <c r="Y78" s="4"/>
      <c r="Z78" s="27"/>
      <c r="AA78" s="5"/>
      <c r="AB78" s="5"/>
      <c r="AC78" s="5"/>
      <c r="AD78" s="4"/>
      <c r="AE78" s="5"/>
      <c r="AF78" s="5"/>
      <c r="AG78" s="5"/>
      <c r="AH78" s="5"/>
      <c r="AI78" s="5"/>
      <c r="AJ78" s="27"/>
      <c r="AK78" s="13"/>
      <c r="AL78" s="4"/>
      <c r="AM78" s="4"/>
      <c r="AN78" s="4"/>
    </row>
    <row r="79" spans="2:40" ht="13.8" thickBot="1" x14ac:dyDescent="0.3">
      <c r="B79">
        <f t="shared" si="3"/>
        <v>50</v>
      </c>
      <c r="C79" s="5" t="e">
        <f t="shared" si="14"/>
        <v>#DIV/0!</v>
      </c>
      <c r="D79" s="4" t="e">
        <f t="shared" si="15"/>
        <v>#DIV/0!</v>
      </c>
      <c r="E79" s="5" t="e">
        <f t="shared" si="16"/>
        <v>#DIV/0!</v>
      </c>
      <c r="F79" s="4" t="e">
        <f>'Alt. Rate Mech After-tax calc.'!F57</f>
        <v>#DIV/0!</v>
      </c>
      <c r="G79" s="5" t="e">
        <f t="shared" si="17"/>
        <v>#DIV/0!</v>
      </c>
      <c r="H79" s="5" t="e">
        <f t="shared" si="18"/>
        <v>#DIV/0!</v>
      </c>
      <c r="I79" s="4" t="e">
        <f t="shared" si="19"/>
        <v>#DIV/0!</v>
      </c>
      <c r="J79" s="4" t="e">
        <f t="shared" si="20"/>
        <v>#DIV/0!</v>
      </c>
      <c r="K79" s="4" t="e">
        <f t="shared" si="21"/>
        <v>#DIV/0!</v>
      </c>
      <c r="L79" s="4" t="e">
        <f t="shared" si="22"/>
        <v>#DIV/0!</v>
      </c>
      <c r="M79" s="49" t="e">
        <f t="shared" si="23"/>
        <v>#DIV/0!</v>
      </c>
      <c r="N79" s="50" t="e">
        <f t="shared" si="8"/>
        <v>#DIV/0!</v>
      </c>
      <c r="O79" s="4"/>
      <c r="P79" s="5" t="e">
        <f t="shared" si="12"/>
        <v>#DIV/0!</v>
      </c>
      <c r="Q79" s="15" t="e">
        <f t="shared" si="13"/>
        <v>#DIV/0!</v>
      </c>
      <c r="R79" s="4"/>
      <c r="S79" s="5"/>
      <c r="T79" s="4"/>
      <c r="U79" s="27"/>
      <c r="V79" s="4"/>
      <c r="W79" s="15"/>
      <c r="X79" s="4"/>
      <c r="Y79" s="4"/>
      <c r="Z79" s="27"/>
      <c r="AA79" s="5"/>
      <c r="AB79" s="5"/>
      <c r="AC79" s="5"/>
      <c r="AD79" s="4"/>
      <c r="AE79" s="5"/>
      <c r="AF79" s="5"/>
      <c r="AG79" s="5"/>
      <c r="AH79" s="5"/>
      <c r="AI79" s="5"/>
      <c r="AJ79" s="27"/>
      <c r="AK79" s="13"/>
      <c r="AL79" s="4"/>
      <c r="AM79" s="4"/>
      <c r="AN79" s="4"/>
    </row>
    <row r="80" spans="2:40" hidden="1" x14ac:dyDescent="0.25">
      <c r="C80" s="5"/>
      <c r="D80" s="4"/>
      <c r="E80" s="5"/>
      <c r="F80" s="4"/>
      <c r="G80" s="5"/>
      <c r="H80" s="5"/>
      <c r="I80" s="4"/>
      <c r="J80" s="4"/>
      <c r="K80" s="4"/>
      <c r="L80" s="4"/>
      <c r="M80" s="4"/>
      <c r="N80" s="4"/>
      <c r="O80" s="4"/>
      <c r="P80" s="5"/>
      <c r="Q80" s="5"/>
      <c r="R80" s="4"/>
      <c r="S80" s="5"/>
      <c r="T80" s="4"/>
      <c r="U80" s="27"/>
      <c r="V80" s="4"/>
      <c r="W80" s="15"/>
      <c r="X80" s="4"/>
      <c r="Y80" s="4"/>
      <c r="Z80" s="27"/>
      <c r="AA80" s="5"/>
      <c r="AB80" s="5"/>
      <c r="AC80" s="5"/>
      <c r="AD80" s="4"/>
      <c r="AE80" s="5"/>
      <c r="AF80" s="5"/>
      <c r="AG80" s="5"/>
      <c r="AH80" s="5"/>
      <c r="AI80" s="5"/>
      <c r="AJ80" s="27"/>
      <c r="AK80" s="13"/>
      <c r="AL80" s="4"/>
      <c r="AM80" s="4"/>
      <c r="AN80" s="4"/>
    </row>
    <row r="81" spans="3:40" hidden="1" x14ac:dyDescent="0.25">
      <c r="C81" s="5"/>
      <c r="D81" s="4"/>
      <c r="E81" s="5"/>
      <c r="F81" s="4"/>
      <c r="G81" s="5"/>
      <c r="H81" s="5"/>
      <c r="I81" s="4"/>
      <c r="J81" s="4"/>
      <c r="K81" s="4"/>
      <c r="L81" s="4"/>
      <c r="M81" s="4"/>
      <c r="N81" s="4"/>
      <c r="O81" s="4"/>
      <c r="P81" s="5"/>
      <c r="Q81" s="5"/>
      <c r="R81" s="4"/>
      <c r="S81" s="5"/>
      <c r="T81" s="4"/>
      <c r="U81" s="27"/>
      <c r="V81" s="4"/>
      <c r="W81" s="15"/>
      <c r="X81" s="4"/>
      <c r="Y81" s="4"/>
      <c r="Z81" s="27"/>
      <c r="AA81" s="5"/>
      <c r="AB81" s="5"/>
      <c r="AC81" s="5"/>
      <c r="AD81" s="4"/>
      <c r="AE81" s="5"/>
      <c r="AF81" s="5"/>
      <c r="AG81" s="5"/>
      <c r="AH81" s="5"/>
      <c r="AI81" s="5"/>
      <c r="AJ81" s="27"/>
      <c r="AK81" s="13"/>
      <c r="AL81" s="4"/>
      <c r="AM81" s="4"/>
      <c r="AN81" s="4"/>
    </row>
    <row r="82" spans="3:40" hidden="1" x14ac:dyDescent="0.25">
      <c r="C82" s="5"/>
      <c r="D82" s="4"/>
      <c r="E82" s="5"/>
      <c r="F82" s="4"/>
      <c r="G82" s="5"/>
      <c r="H82" s="5"/>
      <c r="I82" s="4"/>
      <c r="J82" s="4"/>
      <c r="K82" s="4"/>
      <c r="L82" s="4"/>
      <c r="M82" s="4"/>
      <c r="N82" s="4"/>
      <c r="O82" s="4"/>
      <c r="P82" s="5"/>
      <c r="Q82" s="5"/>
      <c r="R82" s="4"/>
      <c r="S82" s="5"/>
      <c r="T82" s="4"/>
      <c r="U82" s="27"/>
      <c r="V82" s="4"/>
      <c r="W82" s="15"/>
      <c r="X82" s="4"/>
      <c r="Y82" s="4"/>
      <c r="Z82" s="27"/>
      <c r="AA82" s="5"/>
      <c r="AB82" s="5"/>
      <c r="AC82" s="5"/>
      <c r="AD82" s="4"/>
      <c r="AE82" s="5"/>
      <c r="AF82" s="5"/>
      <c r="AG82" s="5"/>
      <c r="AH82" s="5"/>
      <c r="AI82" s="5"/>
      <c r="AJ82" s="27"/>
      <c r="AK82" s="13"/>
      <c r="AL82" s="4"/>
      <c r="AM82" s="4"/>
      <c r="AN82" s="4"/>
    </row>
    <row r="83" spans="3:40" hidden="1" x14ac:dyDescent="0.25">
      <c r="C83" s="5"/>
      <c r="D83" s="4"/>
      <c r="E83" s="5"/>
      <c r="F83" s="4"/>
      <c r="G83" s="5"/>
      <c r="H83" s="5"/>
      <c r="I83" s="4"/>
      <c r="J83" s="4"/>
      <c r="K83" s="4"/>
      <c r="L83" s="4"/>
      <c r="M83" s="4"/>
      <c r="N83" s="4"/>
      <c r="O83" s="4"/>
      <c r="P83" s="5"/>
      <c r="Q83" s="5"/>
      <c r="R83" s="4"/>
      <c r="S83" s="5"/>
      <c r="T83" s="4"/>
      <c r="U83" s="27"/>
      <c r="V83" s="4"/>
      <c r="W83" s="15"/>
      <c r="X83" s="4"/>
      <c r="Y83" s="4"/>
      <c r="Z83" s="27"/>
      <c r="AA83" s="5"/>
      <c r="AB83" s="5"/>
      <c r="AC83" s="5"/>
      <c r="AD83" s="4"/>
      <c r="AE83" s="5"/>
      <c r="AF83" s="5"/>
      <c r="AG83" s="5"/>
      <c r="AH83" s="5"/>
      <c r="AI83" s="5"/>
      <c r="AJ83" s="27"/>
      <c r="AK83" s="13"/>
      <c r="AL83" s="4"/>
      <c r="AM83" s="4"/>
      <c r="AN83" s="4"/>
    </row>
    <row r="84" spans="3:40" x14ac:dyDescent="0.25">
      <c r="F84" s="4"/>
      <c r="M84" s="51"/>
      <c r="N84" s="51"/>
      <c r="O84" s="51"/>
    </row>
    <row r="85" spans="3:40" x14ac:dyDescent="0.25">
      <c r="D85" s="5" t="e">
        <f>SUM(D30:D84)</f>
        <v>#DIV/0!</v>
      </c>
      <c r="F85" s="6"/>
      <c r="I85" s="6"/>
      <c r="J85" s="5"/>
      <c r="K85" s="28"/>
      <c r="L85" s="29" t="s">
        <v>47</v>
      </c>
      <c r="M85" s="28" t="e">
        <f>NPV($C$20,M30:M79)</f>
        <v>#DIV/0!</v>
      </c>
      <c r="N85" s="28" t="e">
        <f>NPV($D$20,N30:N79)</f>
        <v>#DIV/0!</v>
      </c>
      <c r="O85" s="6"/>
      <c r="P85" s="6"/>
      <c r="R85" s="28"/>
      <c r="S85" s="5"/>
      <c r="T85" s="28"/>
      <c r="U85" s="5"/>
      <c r="Y85" s="28"/>
      <c r="Z85" s="28"/>
      <c r="AA85" s="29"/>
      <c r="AB85" s="29"/>
      <c r="AC85" s="28"/>
      <c r="AD85" s="28"/>
      <c r="AE85" s="28"/>
      <c r="AF85" s="29"/>
      <c r="AG85" s="28"/>
      <c r="AH85" s="30"/>
      <c r="AI85" s="9"/>
      <c r="AJ85" s="9"/>
      <c r="AK85" s="29"/>
    </row>
    <row r="86" spans="3:40" x14ac:dyDescent="0.25">
      <c r="D86" s="31"/>
      <c r="J86" s="9"/>
      <c r="R86" s="9"/>
      <c r="U86" s="5"/>
      <c r="AD86" s="5"/>
    </row>
    <row r="87" spans="3:40" x14ac:dyDescent="0.25">
      <c r="D87" s="28"/>
      <c r="I87" s="6"/>
      <c r="J87" s="9"/>
      <c r="K87" s="9"/>
      <c r="L87" s="4"/>
      <c r="M87" s="28"/>
      <c r="O87" s="6"/>
      <c r="U87" s="6"/>
      <c r="Y87" s="6"/>
      <c r="Z87" s="6"/>
      <c r="AA87" s="6"/>
      <c r="AB87" s="6"/>
      <c r="AC87" s="6"/>
      <c r="AI87" s="9"/>
      <c r="AK87" s="6"/>
    </row>
    <row r="88" spans="3:40" x14ac:dyDescent="0.25">
      <c r="D88" s="6"/>
      <c r="F88" s="12"/>
      <c r="G88" s="12"/>
      <c r="H88" s="12"/>
      <c r="I88" s="12"/>
      <c r="L88" s="5"/>
      <c r="M88" s="9"/>
      <c r="N88" s="9"/>
      <c r="O88" s="9"/>
    </row>
    <row r="89" spans="3:40" x14ac:dyDescent="0.25">
      <c r="C89" s="12"/>
      <c r="D89" s="32"/>
      <c r="E89" s="12"/>
      <c r="F89" s="12"/>
      <c r="G89" s="12"/>
      <c r="H89" s="12"/>
      <c r="I89" s="12"/>
      <c r="U89" s="6"/>
    </row>
    <row r="91" spans="3:40" x14ac:dyDescent="0.25">
      <c r="C91" s="5"/>
      <c r="D91" s="4"/>
      <c r="E91" s="5"/>
      <c r="F91" s="4"/>
      <c r="G91" s="4"/>
      <c r="H91" s="4"/>
      <c r="I91" s="5"/>
      <c r="AC91" s="9"/>
    </row>
    <row r="92" spans="3:40" x14ac:dyDescent="0.25">
      <c r="C92" s="5"/>
      <c r="D92" s="33"/>
      <c r="E92" s="34"/>
      <c r="F92" s="35"/>
      <c r="G92" s="35"/>
      <c r="H92" s="35"/>
      <c r="I92" s="5"/>
      <c r="J92" s="5"/>
      <c r="AC92" s="9"/>
    </row>
    <row r="93" spans="3:40" x14ac:dyDescent="0.25">
      <c r="C93" s="5"/>
      <c r="D93" s="35"/>
      <c r="E93" s="5"/>
      <c r="F93" s="4"/>
      <c r="G93" s="13"/>
      <c r="H93" s="4"/>
      <c r="I93" s="5"/>
    </row>
    <row r="94" spans="3:40" x14ac:dyDescent="0.25">
      <c r="C94" s="5"/>
      <c r="D94" s="35"/>
      <c r="E94" s="5"/>
      <c r="F94" s="4"/>
      <c r="G94" s="35"/>
      <c r="H94" s="4"/>
      <c r="I94" s="5"/>
    </row>
    <row r="95" spans="3:40" x14ac:dyDescent="0.25">
      <c r="C95" s="5"/>
      <c r="D95" s="4"/>
      <c r="E95" s="5"/>
      <c r="F95" s="4"/>
      <c r="G95" s="4"/>
      <c r="H95" s="4"/>
      <c r="I95" s="5"/>
    </row>
    <row r="96" spans="3:40" x14ac:dyDescent="0.25">
      <c r="C96" s="5"/>
      <c r="D96" s="4"/>
      <c r="E96" s="15"/>
      <c r="F96" s="36"/>
      <c r="G96" s="27"/>
      <c r="H96" s="4"/>
      <c r="I96" s="5"/>
    </row>
    <row r="97" spans="3:9" x14ac:dyDescent="0.25">
      <c r="C97" s="5"/>
      <c r="D97" s="4"/>
      <c r="E97" s="5"/>
      <c r="F97" s="4"/>
      <c r="G97" s="4"/>
      <c r="H97" s="15"/>
      <c r="I97" s="5"/>
    </row>
    <row r="98" spans="3:9" x14ac:dyDescent="0.25">
      <c r="C98" s="5"/>
      <c r="D98" s="4"/>
      <c r="E98" s="5"/>
      <c r="F98" s="36"/>
      <c r="G98" s="4"/>
      <c r="H98" s="4"/>
      <c r="I98" s="5"/>
    </row>
    <row r="99" spans="3:9" x14ac:dyDescent="0.25">
      <c r="C99" s="5"/>
      <c r="D99" s="4"/>
      <c r="E99" s="5"/>
      <c r="F99" s="4"/>
      <c r="G99" s="4"/>
      <c r="H99" s="4"/>
      <c r="I99" s="5"/>
    </row>
    <row r="100" spans="3:9" x14ac:dyDescent="0.25">
      <c r="C100" s="5"/>
      <c r="D100" s="4"/>
      <c r="E100" s="5"/>
      <c r="F100" s="4"/>
      <c r="G100" s="4"/>
      <c r="H100" s="4"/>
      <c r="I100" s="37"/>
    </row>
    <row r="101" spans="3:9" x14ac:dyDescent="0.25">
      <c r="C101" s="5"/>
      <c r="D101" s="4"/>
      <c r="E101" s="5"/>
      <c r="F101" s="4"/>
      <c r="G101" s="4"/>
      <c r="H101" s="4"/>
      <c r="I101" s="5"/>
    </row>
    <row r="102" spans="3:9" x14ac:dyDescent="0.25">
      <c r="C102" s="5"/>
      <c r="D102" s="4"/>
      <c r="E102" s="5"/>
      <c r="F102" s="4"/>
      <c r="G102" s="4"/>
      <c r="H102" s="4"/>
      <c r="I102" s="5"/>
    </row>
    <row r="103" spans="3:9" x14ac:dyDescent="0.25">
      <c r="C103" s="5"/>
      <c r="D103" s="4"/>
      <c r="E103" s="5"/>
      <c r="F103" s="4"/>
      <c r="G103" s="4"/>
      <c r="H103" s="4"/>
      <c r="I103" s="5"/>
    </row>
    <row r="104" spans="3:9" x14ac:dyDescent="0.25">
      <c r="C104" s="5"/>
      <c r="D104" s="4"/>
      <c r="E104" s="5"/>
      <c r="F104" s="4"/>
      <c r="G104" s="4"/>
      <c r="H104" s="4"/>
      <c r="I104" s="5"/>
    </row>
    <row r="105" spans="3:9" x14ac:dyDescent="0.25">
      <c r="C105" s="5"/>
      <c r="D105" s="33"/>
      <c r="E105" s="34"/>
      <c r="F105" s="33"/>
      <c r="G105" s="4"/>
      <c r="H105" s="4"/>
      <c r="I105" s="5"/>
    </row>
    <row r="106" spans="3:9" x14ac:dyDescent="0.25">
      <c r="C106" s="5"/>
      <c r="D106" s="4"/>
      <c r="E106" s="5"/>
      <c r="F106" s="4"/>
      <c r="G106" s="4"/>
      <c r="H106" s="4"/>
      <c r="I106" s="5"/>
    </row>
    <row r="107" spans="3:9" x14ac:dyDescent="0.25">
      <c r="C107" s="5"/>
      <c r="D107" s="4"/>
      <c r="E107" s="5"/>
      <c r="F107" s="4"/>
      <c r="G107" s="4"/>
      <c r="H107" s="4"/>
      <c r="I107" s="5"/>
    </row>
    <row r="108" spans="3:9" x14ac:dyDescent="0.25">
      <c r="C108" s="34"/>
      <c r="D108" s="4"/>
      <c r="E108" s="5"/>
      <c r="F108" s="4"/>
      <c r="G108" s="4"/>
      <c r="H108" s="4"/>
      <c r="I108" s="5"/>
    </row>
    <row r="109" spans="3:9" x14ac:dyDescent="0.25">
      <c r="C109" s="5"/>
      <c r="D109" s="4"/>
      <c r="E109" s="5"/>
      <c r="F109" s="4"/>
      <c r="G109" s="4"/>
      <c r="H109" s="4"/>
      <c r="I109" s="5"/>
    </row>
    <row r="110" spans="3:9" x14ac:dyDescent="0.25">
      <c r="C110" s="34"/>
      <c r="D110" s="4"/>
      <c r="E110" s="5"/>
      <c r="F110" s="4"/>
      <c r="G110" s="4"/>
      <c r="H110" s="4"/>
      <c r="I110" s="5"/>
    </row>
    <row r="111" spans="3:9" x14ac:dyDescent="0.25">
      <c r="C111" s="5"/>
      <c r="D111" s="4"/>
      <c r="E111" s="5"/>
      <c r="F111" s="4"/>
      <c r="G111" s="4"/>
      <c r="H111" s="4"/>
      <c r="I111" s="5"/>
    </row>
    <row r="112" spans="3:9" x14ac:dyDescent="0.25">
      <c r="C112" s="5"/>
      <c r="D112" s="4"/>
      <c r="E112" s="5"/>
      <c r="F112" s="4"/>
      <c r="G112" s="4"/>
      <c r="H112" s="4"/>
      <c r="I112" s="5"/>
    </row>
    <row r="113" spans="3:9" x14ac:dyDescent="0.25">
      <c r="C113" s="5"/>
      <c r="D113" s="4"/>
      <c r="E113" s="5"/>
      <c r="F113" s="4"/>
      <c r="G113" s="4"/>
      <c r="H113" s="4"/>
      <c r="I113" s="5"/>
    </row>
    <row r="114" spans="3:9" x14ac:dyDescent="0.25">
      <c r="C114" s="5"/>
      <c r="D114" s="4"/>
      <c r="E114" s="5"/>
      <c r="F114" s="4"/>
      <c r="G114" s="4"/>
      <c r="H114" s="4"/>
      <c r="I114" s="5"/>
    </row>
    <row r="115" spans="3:9" x14ac:dyDescent="0.25">
      <c r="C115" s="5"/>
      <c r="D115" s="4"/>
      <c r="E115" s="5"/>
      <c r="F115" s="4"/>
      <c r="G115" s="4"/>
      <c r="H115" s="4"/>
      <c r="I115" s="5"/>
    </row>
    <row r="116" spans="3:9" x14ac:dyDescent="0.25">
      <c r="C116" s="5"/>
      <c r="D116" s="4"/>
      <c r="E116" s="5"/>
      <c r="F116" s="4"/>
      <c r="G116" s="4"/>
      <c r="H116" s="4"/>
      <c r="I116" s="5"/>
    </row>
    <row r="117" spans="3:9" x14ac:dyDescent="0.25">
      <c r="C117" s="5"/>
      <c r="D117" s="4"/>
      <c r="E117" s="5"/>
      <c r="F117" s="4"/>
      <c r="G117" s="4"/>
      <c r="H117" s="4"/>
      <c r="I117" s="5"/>
    </row>
    <row r="118" spans="3:9" x14ac:dyDescent="0.25">
      <c r="C118" s="5"/>
      <c r="D118" s="4"/>
      <c r="E118" s="5"/>
      <c r="F118" s="4"/>
      <c r="G118" s="4"/>
      <c r="H118" s="4"/>
      <c r="I118" s="5"/>
    </row>
    <row r="119" spans="3:9" x14ac:dyDescent="0.25">
      <c r="C119" s="5"/>
      <c r="D119" s="4"/>
      <c r="E119" s="5"/>
      <c r="F119" s="4"/>
      <c r="G119" s="4"/>
      <c r="H119" s="4"/>
      <c r="I119" s="5"/>
    </row>
    <row r="120" spans="3:9" x14ac:dyDescent="0.25">
      <c r="C120" s="5"/>
      <c r="D120" s="4"/>
      <c r="E120" s="5"/>
      <c r="F120" s="4"/>
      <c r="G120" s="4"/>
      <c r="H120" s="4"/>
      <c r="I120" s="5"/>
    </row>
    <row r="122" spans="3:9" x14ac:dyDescent="0.25">
      <c r="F122" s="6"/>
      <c r="G122" s="6"/>
      <c r="H122" s="6"/>
      <c r="I122" s="6"/>
    </row>
    <row r="124" spans="3:9" x14ac:dyDescent="0.25">
      <c r="I124" s="6"/>
    </row>
  </sheetData>
  <mergeCells count="5">
    <mergeCell ref="B24:E24"/>
    <mergeCell ref="Y25:AC25"/>
    <mergeCell ref="B26:E26"/>
    <mergeCell ref="Q26:U26"/>
    <mergeCell ref="Z26:AA26"/>
  </mergeCells>
  <pageMargins left="0.5" right="0.5" top="0.5" bottom="0.5" header="0.5" footer="0.5"/>
  <pageSetup scale="5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C003-FEDD-49BE-8C5C-285C8A57664F}">
  <sheetPr>
    <tabColor rgb="FF92D050"/>
    <pageSetUpPr fitToPage="1"/>
  </sheetPr>
  <dimension ref="A2:AH91"/>
  <sheetViews>
    <sheetView zoomScaleNormal="100" workbookViewId="0">
      <selection activeCell="C18" sqref="C18"/>
    </sheetView>
  </sheetViews>
  <sheetFormatPr defaultRowHeight="13.2" x14ac:dyDescent="0.25"/>
  <cols>
    <col min="1" max="1" width="2.6640625" customWidth="1"/>
    <col min="2" max="2" width="23.88671875" customWidth="1"/>
    <col min="3" max="5" width="14.88671875" customWidth="1"/>
    <col min="6" max="6" width="14.109375" customWidth="1"/>
    <col min="7" max="8" width="14.88671875" customWidth="1"/>
    <col min="9" max="9" width="12.109375" customWidth="1"/>
    <col min="10" max="10" width="14.6640625" customWidth="1"/>
    <col min="11" max="11" width="11.88671875" customWidth="1"/>
    <col min="12" max="12" width="13.33203125" customWidth="1"/>
    <col min="13" max="13" width="14.5546875" customWidth="1"/>
    <col min="14" max="14" width="14" customWidth="1"/>
    <col min="15" max="15" width="2.6640625" customWidth="1"/>
    <col min="16" max="16" width="16.5546875" customWidth="1"/>
    <col min="17" max="17" width="16.109375" customWidth="1"/>
    <col min="18" max="18" width="7.88671875" customWidth="1"/>
    <col min="19" max="22" width="14.44140625" customWidth="1"/>
    <col min="23" max="23" width="18.33203125" customWidth="1"/>
    <col min="24" max="25" width="16.33203125" customWidth="1"/>
    <col min="26" max="26" width="17" customWidth="1"/>
    <col min="27" max="27" width="15.5546875" customWidth="1"/>
    <col min="28" max="28" width="19.44140625" customWidth="1"/>
    <col min="29" max="29" width="19.6640625" customWidth="1"/>
    <col min="30" max="30" width="14.44140625" customWidth="1"/>
    <col min="31" max="31" width="21.44140625" customWidth="1"/>
    <col min="32" max="32" width="18.44140625" customWidth="1"/>
    <col min="33" max="33" width="16.6640625" customWidth="1"/>
    <col min="34" max="34" width="17.6640625" customWidth="1"/>
  </cols>
  <sheetData>
    <row r="2" spans="2:28" x14ac:dyDescent="0.25">
      <c r="C2" s="3"/>
      <c r="D2" s="4"/>
      <c r="E2" s="4"/>
      <c r="F2" s="5"/>
      <c r="M2" s="6"/>
      <c r="N2" s="6"/>
      <c r="O2" s="6"/>
    </row>
    <row r="3" spans="2:28" x14ac:dyDescent="0.25">
      <c r="B3" t="s">
        <v>0</v>
      </c>
      <c r="C3" s="38">
        <f>+'No Cost Containment'!C3</f>
        <v>0</v>
      </c>
      <c r="D3" s="4"/>
      <c r="E3" s="4"/>
      <c r="F3" s="5"/>
      <c r="M3" s="6"/>
      <c r="N3" s="6"/>
      <c r="O3" s="6"/>
    </row>
    <row r="4" spans="2:28" x14ac:dyDescent="0.25">
      <c r="D4" s="2"/>
    </row>
    <row r="5" spans="2:28" x14ac:dyDescent="0.25">
      <c r="B5" s="2" t="s">
        <v>1</v>
      </c>
      <c r="D5" s="2"/>
    </row>
    <row r="6" spans="2:28" x14ac:dyDescent="0.25">
      <c r="B6" s="1"/>
      <c r="D6" s="2"/>
      <c r="H6" s="9"/>
    </row>
    <row r="7" spans="2:28" x14ac:dyDescent="0.25">
      <c r="B7" s="10" t="s">
        <v>45</v>
      </c>
      <c r="C7" s="4">
        <f>C3</f>
        <v>0</v>
      </c>
      <c r="D7" s="5"/>
    </row>
    <row r="8" spans="2:28" x14ac:dyDescent="0.25">
      <c r="B8" s="10" t="s">
        <v>2</v>
      </c>
      <c r="C8" s="11">
        <f>'No Cost Containment'!C11</f>
        <v>0</v>
      </c>
    </row>
    <row r="9" spans="2:28" x14ac:dyDescent="0.25">
      <c r="B9" s="10" t="s">
        <v>3</v>
      </c>
      <c r="C9" s="4">
        <f>(1+C8)*C7</f>
        <v>0</v>
      </c>
      <c r="E9" s="55"/>
      <c r="F9" s="55"/>
    </row>
    <row r="10" spans="2:28" hidden="1" x14ac:dyDescent="0.25"/>
    <row r="11" spans="2:28" x14ac:dyDescent="0.25">
      <c r="B11" s="10" t="s">
        <v>4</v>
      </c>
      <c r="C11" s="11">
        <f>'No Cost Containment'!C14</f>
        <v>0</v>
      </c>
      <c r="F11" s="12"/>
      <c r="L11" s="60"/>
      <c r="M11" s="4"/>
      <c r="N11" s="4"/>
    </row>
    <row r="12" spans="2:28" x14ac:dyDescent="0.25">
      <c r="B12" s="10" t="s">
        <v>5</v>
      </c>
      <c r="C12" s="15">
        <f>'No Cost Containment'!C15</f>
        <v>0</v>
      </c>
      <c r="E12" s="14"/>
      <c r="J12" s="12" t="s">
        <v>36</v>
      </c>
      <c r="K12" s="12" t="s">
        <v>5</v>
      </c>
      <c r="L12" s="12" t="s">
        <v>6</v>
      </c>
      <c r="M12" s="12" t="s">
        <v>53</v>
      </c>
      <c r="Z12" s="2"/>
      <c r="AA12" s="2"/>
      <c r="AB12" s="2"/>
    </row>
    <row r="13" spans="2:28" x14ac:dyDescent="0.25">
      <c r="B13" s="10" t="s">
        <v>6</v>
      </c>
      <c r="C13" s="13">
        <f>'No Cost Containment'!C16</f>
        <v>0</v>
      </c>
      <c r="D13" s="56"/>
      <c r="I13" s="70" t="s">
        <v>52</v>
      </c>
      <c r="J13" s="61">
        <f>C7</f>
        <v>0</v>
      </c>
      <c r="K13" s="62">
        <f>C12</f>
        <v>0</v>
      </c>
      <c r="L13" s="62">
        <f>C13</f>
        <v>0</v>
      </c>
      <c r="M13" s="63">
        <f>+J13*C11*(K13+L13)</f>
        <v>0</v>
      </c>
    </row>
    <row r="14" spans="2:28" x14ac:dyDescent="0.25">
      <c r="B14" s="10" t="s">
        <v>7</v>
      </c>
      <c r="C14" s="15">
        <f>'No Cost Containment'!C17</f>
        <v>0</v>
      </c>
      <c r="D14" s="15"/>
      <c r="J14" s="5"/>
      <c r="K14" s="15"/>
      <c r="L14" s="15"/>
      <c r="M14" s="26"/>
      <c r="Y14" s="2"/>
      <c r="Z14" s="5"/>
      <c r="AA14" s="4"/>
      <c r="AB14" s="5"/>
    </row>
    <row r="15" spans="2:28" x14ac:dyDescent="0.25">
      <c r="B15" s="10" t="s">
        <v>8</v>
      </c>
      <c r="C15" s="13">
        <f>'No Cost Containment'!C18</f>
        <v>0</v>
      </c>
    </row>
    <row r="16" spans="2:28" x14ac:dyDescent="0.25">
      <c r="B16" s="10" t="s">
        <v>9</v>
      </c>
      <c r="C16" s="16">
        <f>'No Cost Containment'!C19</f>
        <v>0</v>
      </c>
      <c r="H16" s="17"/>
      <c r="I16" s="17" t="s">
        <v>51</v>
      </c>
      <c r="J16" s="61">
        <f>+C9-C7</f>
        <v>0</v>
      </c>
      <c r="K16" s="62" t="e">
        <f>+K27/J16/C11</f>
        <v>#DIV/0!</v>
      </c>
      <c r="L16" s="62">
        <v>0</v>
      </c>
      <c r="M16" s="63" t="e">
        <f>+J16*K16*C11</f>
        <v>#DIV/0!</v>
      </c>
      <c r="Z16" s="5"/>
    </row>
    <row r="17" spans="1:34" x14ac:dyDescent="0.25">
      <c r="B17" s="10" t="s">
        <v>10</v>
      </c>
      <c r="C17" s="15">
        <f>'No Cost Containment'!C20</f>
        <v>0</v>
      </c>
      <c r="D17" s="15"/>
      <c r="I17" s="17"/>
      <c r="J17" s="68"/>
      <c r="K17" s="69"/>
      <c r="L17" s="11"/>
      <c r="M17" s="26"/>
      <c r="R17" t="s">
        <v>33</v>
      </c>
    </row>
    <row r="18" spans="1:34" x14ac:dyDescent="0.25">
      <c r="B18" s="10" t="s">
        <v>31</v>
      </c>
      <c r="C18" s="64">
        <v>0</v>
      </c>
      <c r="D18" s="15"/>
      <c r="I18" s="17"/>
      <c r="J18" s="68"/>
      <c r="K18" s="69"/>
      <c r="L18" s="11"/>
      <c r="M18" s="26"/>
    </row>
    <row r="19" spans="1:34" x14ac:dyDescent="0.25">
      <c r="J19" s="18"/>
    </row>
    <row r="20" spans="1:34" ht="12.6" hidden="1" customHeight="1" x14ac:dyDescent="0.25">
      <c r="B20" s="1"/>
      <c r="V20" s="19"/>
    </row>
    <row r="21" spans="1:34" ht="12.75" hidden="1" customHeight="1" x14ac:dyDescent="0.25">
      <c r="B21" s="76"/>
      <c r="C21" s="76"/>
      <c r="D21" s="76"/>
      <c r="E21" s="76"/>
      <c r="J21" s="5"/>
    </row>
    <row r="22" spans="1:34" ht="25.5" hidden="1" customHeight="1" x14ac:dyDescent="0.25">
      <c r="B22" s="20"/>
      <c r="C22" s="20"/>
      <c r="D22" s="20"/>
      <c r="E22" s="20"/>
      <c r="S22" s="77"/>
      <c r="T22" s="77"/>
      <c r="U22" s="77"/>
      <c r="V22" s="77"/>
      <c r="W22" s="77"/>
    </row>
    <row r="23" spans="1:34" ht="13.8" thickBot="1" x14ac:dyDescent="0.3">
      <c r="B23" s="76"/>
      <c r="C23" s="76"/>
      <c r="D23" s="76"/>
      <c r="E23" s="76"/>
      <c r="T23" s="78"/>
      <c r="U23" s="78"/>
      <c r="V23" s="2"/>
      <c r="AE23" s="9"/>
    </row>
    <row r="24" spans="1:34" x14ac:dyDescent="0.25">
      <c r="C24" s="1"/>
      <c r="D24" s="1"/>
      <c r="E24" s="1"/>
      <c r="F24" s="2" t="s">
        <v>12</v>
      </c>
      <c r="G24" s="1"/>
      <c r="H24" s="1"/>
      <c r="I24" s="1"/>
      <c r="J24" s="2" t="s">
        <v>44</v>
      </c>
      <c r="K24" s="2" t="s">
        <v>43</v>
      </c>
      <c r="L24" s="2" t="s">
        <v>15</v>
      </c>
      <c r="M24" s="21" t="s">
        <v>16</v>
      </c>
      <c r="N24" s="22" t="s">
        <v>17</v>
      </c>
      <c r="O24" s="2"/>
      <c r="Q24" s="2"/>
      <c r="T24" s="2"/>
      <c r="U24" s="2"/>
      <c r="V24" s="2"/>
      <c r="W24" s="2"/>
      <c r="Y24" s="2"/>
      <c r="Z24" s="2"/>
      <c r="AA24" s="2"/>
      <c r="AB24" s="2"/>
      <c r="AC24" s="23"/>
      <c r="AF24" s="4"/>
    </row>
    <row r="25" spans="1:34" x14ac:dyDescent="0.25">
      <c r="B25" s="2" t="s">
        <v>18</v>
      </c>
      <c r="C25" s="2" t="s">
        <v>19</v>
      </c>
      <c r="D25" s="2" t="s">
        <v>20</v>
      </c>
      <c r="E25" s="2" t="s">
        <v>21</v>
      </c>
      <c r="F25" s="2" t="s">
        <v>22</v>
      </c>
      <c r="G25" s="2" t="s">
        <v>23</v>
      </c>
      <c r="H25" s="2" t="s">
        <v>24</v>
      </c>
      <c r="I25" s="2" t="s">
        <v>25</v>
      </c>
      <c r="J25" s="2" t="s">
        <v>26</v>
      </c>
      <c r="K25" s="2" t="s">
        <v>26</v>
      </c>
      <c r="L25" s="2" t="s">
        <v>27</v>
      </c>
      <c r="M25" s="43" t="s">
        <v>28</v>
      </c>
      <c r="N25" s="44" t="s">
        <v>29</v>
      </c>
      <c r="O25" s="2"/>
      <c r="P25" s="2" t="s">
        <v>30</v>
      </c>
      <c r="Q25" s="2" t="s">
        <v>34</v>
      </c>
      <c r="R25" s="2" t="s">
        <v>26</v>
      </c>
      <c r="S25" s="2"/>
      <c r="T25" s="2"/>
      <c r="U25" s="2"/>
      <c r="V25" s="2"/>
      <c r="W25" s="2"/>
      <c r="X25" s="2"/>
      <c r="Y25" s="24"/>
      <c r="Z25" s="2"/>
      <c r="AA25" s="2"/>
      <c r="AC25" s="2"/>
      <c r="AD25" s="2"/>
      <c r="AE25" s="25"/>
    </row>
    <row r="26" spans="1:34" x14ac:dyDescent="0.25">
      <c r="A26" s="26"/>
      <c r="M26" s="45"/>
      <c r="N26" s="46"/>
      <c r="O26" s="5"/>
      <c r="Q26" s="5">
        <f>-C9</f>
        <v>0</v>
      </c>
      <c r="V26" s="2"/>
      <c r="W26" s="2"/>
      <c r="X26" s="2"/>
      <c r="Y26" s="2"/>
      <c r="AA26" s="2"/>
      <c r="AB26" s="4"/>
      <c r="AF26" s="2"/>
      <c r="AG26" s="2"/>
      <c r="AH26" s="2"/>
    </row>
    <row r="27" spans="1:34" x14ac:dyDescent="0.25">
      <c r="A27" s="26"/>
      <c r="B27">
        <v>1</v>
      </c>
      <c r="C27" s="5">
        <f>C9</f>
        <v>0</v>
      </c>
      <c r="D27" s="68" t="e">
        <f t="shared" ref="D27:D76" si="0">$C$27/$C$16</f>
        <v>#DIV/0!</v>
      </c>
      <c r="E27" s="5" t="e">
        <f>C27-D27</f>
        <v>#DIV/0!</v>
      </c>
      <c r="F27" s="4" t="e">
        <f>'Alt. Rate Mech After-tax calc.'!F8</f>
        <v>#DIV/0!</v>
      </c>
      <c r="G27" s="5">
        <f>C27</f>
        <v>0</v>
      </c>
      <c r="H27" s="5" t="e">
        <f>C27-D27+F27</f>
        <v>#DIV/0!</v>
      </c>
      <c r="I27" s="68">
        <f>G27*(1-$C$11)*$C$14</f>
        <v>0</v>
      </c>
      <c r="J27" s="68" t="e">
        <f>G27*($C$7/$C$9)*$C$11*($C$12+$C$13)</f>
        <v>#DIV/0!</v>
      </c>
      <c r="K27" s="68" t="e">
        <f>(G27*(1-($C$7/$C$9))*$C$11*($C$12+$C$13)*$C$18)</f>
        <v>#DIV/0!</v>
      </c>
      <c r="L27" s="68" t="e">
        <f>(J27+K27)*$C$15/(1-$C$15)</f>
        <v>#DIV/0!</v>
      </c>
      <c r="M27" s="47" t="e">
        <f>D27+I27+J27+K27+L27</f>
        <v>#DIV/0!</v>
      </c>
      <c r="N27" s="48">
        <f>0*G27</f>
        <v>0</v>
      </c>
      <c r="O27" s="4"/>
      <c r="P27" s="5" t="e">
        <f>+J27+K27</f>
        <v>#DIV/0!</v>
      </c>
      <c r="Q27" s="4" t="e">
        <f>M27-L27-F27</f>
        <v>#DIV/0!</v>
      </c>
      <c r="R27" s="15" t="e">
        <f>P27/(G27*$C$11)</f>
        <v>#DIV/0!</v>
      </c>
      <c r="S27" s="57"/>
      <c r="T27" s="27"/>
      <c r="U27" s="5"/>
      <c r="V27" s="5"/>
      <c r="W27" s="5"/>
      <c r="X27" s="4"/>
      <c r="Y27" s="5"/>
      <c r="Z27" s="5"/>
      <c r="AA27" s="5"/>
      <c r="AB27" s="5"/>
      <c r="AC27" s="5"/>
      <c r="AD27" s="27"/>
      <c r="AE27" s="13"/>
      <c r="AF27" s="4"/>
      <c r="AG27" s="4"/>
      <c r="AH27" s="4"/>
    </row>
    <row r="28" spans="1:34" x14ac:dyDescent="0.25">
      <c r="A28" s="26"/>
      <c r="B28">
        <f t="shared" ref="B28:B76" si="1">B27+1</f>
        <v>2</v>
      </c>
      <c r="C28" s="5" t="e">
        <f>E27</f>
        <v>#DIV/0!</v>
      </c>
      <c r="D28" s="4" t="e">
        <f t="shared" si="0"/>
        <v>#DIV/0!</v>
      </c>
      <c r="E28" s="5" t="e">
        <f t="shared" ref="E28:E76" si="2">C28-D28</f>
        <v>#DIV/0!</v>
      </c>
      <c r="F28" s="4" t="e">
        <f>'Alt. Rate Mech After-tax calc.'!F9</f>
        <v>#DIV/0!</v>
      </c>
      <c r="G28" s="5" t="e">
        <f>H27</f>
        <v>#DIV/0!</v>
      </c>
      <c r="H28" s="5" t="e">
        <f t="shared" ref="H28:H76" si="3">C28-D28+F28</f>
        <v>#DIV/0!</v>
      </c>
      <c r="I28" s="4" t="e">
        <f>G28*(1-$C$11)*$C$14</f>
        <v>#DIV/0!</v>
      </c>
      <c r="J28" s="4" t="e">
        <f t="shared" ref="J28:J76" si="4">G28*($C$7/$C$9)*$C$11*($C$12+$C$13)</f>
        <v>#DIV/0!</v>
      </c>
      <c r="K28" s="4" t="e">
        <f t="shared" ref="K28:K76" si="5">(G28*(1-($C$7/$C$9))*$C$11*($C$12+$C$13)*$C$18)</f>
        <v>#DIV/0!</v>
      </c>
      <c r="L28" s="4" t="e">
        <f t="shared" ref="L28:L76" si="6">(J28+K28)*$C$15/(1-$C$15)</f>
        <v>#DIV/0!</v>
      </c>
      <c r="M28" s="47" t="e">
        <f t="shared" ref="M28:M76" si="7">D28+I28+J28+K28+L28</f>
        <v>#DIV/0!</v>
      </c>
      <c r="N28" s="48" t="e">
        <f t="shared" ref="N28:N76" si="8">0*G28</f>
        <v>#DIV/0!</v>
      </c>
      <c r="O28" s="4"/>
      <c r="P28" s="5" t="e">
        <f>+J28+K28</f>
        <v>#DIV/0!</v>
      </c>
      <c r="Q28" s="4" t="e">
        <f>M28-(F28-F27)-L28</f>
        <v>#DIV/0!</v>
      </c>
      <c r="R28" s="15" t="e">
        <f t="shared" ref="R28:R76" si="9">P28/(G28*$C$11)</f>
        <v>#DIV/0!</v>
      </c>
      <c r="S28" s="4"/>
      <c r="T28" s="27"/>
      <c r="U28" s="5"/>
      <c r="V28" s="5"/>
      <c r="W28" s="5"/>
      <c r="X28" s="4"/>
      <c r="Y28" s="5"/>
      <c r="Z28" s="5"/>
      <c r="AA28" s="5"/>
      <c r="AB28" s="5"/>
      <c r="AC28" s="5"/>
      <c r="AD28" s="27"/>
      <c r="AE28" s="13"/>
      <c r="AF28" s="4"/>
      <c r="AG28" s="4"/>
      <c r="AH28" s="4"/>
    </row>
    <row r="29" spans="1:34" x14ac:dyDescent="0.25">
      <c r="A29" s="19"/>
      <c r="B29">
        <f t="shared" si="1"/>
        <v>3</v>
      </c>
      <c r="C29" s="5" t="e">
        <f t="shared" ref="C29:C76" si="10">E28</f>
        <v>#DIV/0!</v>
      </c>
      <c r="D29" s="4" t="e">
        <f t="shared" si="0"/>
        <v>#DIV/0!</v>
      </c>
      <c r="E29" s="5" t="e">
        <f t="shared" si="2"/>
        <v>#DIV/0!</v>
      </c>
      <c r="F29" s="4" t="e">
        <f>'Alt. Rate Mech After-tax calc.'!F10</f>
        <v>#DIV/0!</v>
      </c>
      <c r="G29" s="5" t="e">
        <f t="shared" ref="G29:G76" si="11">H28</f>
        <v>#DIV/0!</v>
      </c>
      <c r="H29" s="5" t="e">
        <f t="shared" si="3"/>
        <v>#DIV/0!</v>
      </c>
      <c r="I29" s="4" t="e">
        <f t="shared" ref="I29:I76" si="12">G29*(1-$C$11)*$C$14</f>
        <v>#DIV/0!</v>
      </c>
      <c r="J29" s="4" t="e">
        <f t="shared" si="4"/>
        <v>#DIV/0!</v>
      </c>
      <c r="K29" s="4" t="e">
        <f t="shared" si="5"/>
        <v>#DIV/0!</v>
      </c>
      <c r="L29" s="4" t="e">
        <f t="shared" si="6"/>
        <v>#DIV/0!</v>
      </c>
      <c r="M29" s="47" t="e">
        <f t="shared" si="7"/>
        <v>#DIV/0!</v>
      </c>
      <c r="N29" s="48" t="e">
        <f t="shared" si="8"/>
        <v>#DIV/0!</v>
      </c>
      <c r="O29" s="4"/>
      <c r="P29" s="5" t="e">
        <f t="shared" ref="P29:P76" si="13">+J29+K29</f>
        <v>#DIV/0!</v>
      </c>
      <c r="Q29" s="4" t="e">
        <f t="shared" ref="Q29:Q75" si="14">M29-(F29-F28)-L29</f>
        <v>#DIV/0!</v>
      </c>
      <c r="R29" s="15" t="e">
        <f t="shared" si="9"/>
        <v>#DIV/0!</v>
      </c>
      <c r="S29" s="4"/>
      <c r="T29" s="27"/>
      <c r="U29" s="5"/>
      <c r="V29" s="5"/>
      <c r="W29" s="5"/>
      <c r="X29" s="4"/>
      <c r="Y29" s="5"/>
      <c r="Z29" s="5"/>
      <c r="AA29" s="5"/>
      <c r="AB29" s="5"/>
      <c r="AC29" s="5"/>
      <c r="AD29" s="27"/>
      <c r="AE29" s="13"/>
      <c r="AF29" s="4"/>
      <c r="AG29" s="4"/>
      <c r="AH29" s="4"/>
    </row>
    <row r="30" spans="1:34" x14ac:dyDescent="0.25">
      <c r="A30" s="19"/>
      <c r="B30">
        <f t="shared" si="1"/>
        <v>4</v>
      </c>
      <c r="C30" s="5" t="e">
        <f t="shared" si="10"/>
        <v>#DIV/0!</v>
      </c>
      <c r="D30" s="4" t="e">
        <f t="shared" si="0"/>
        <v>#DIV/0!</v>
      </c>
      <c r="E30" s="5" t="e">
        <f t="shared" si="2"/>
        <v>#DIV/0!</v>
      </c>
      <c r="F30" s="4" t="e">
        <f>'Alt. Rate Mech After-tax calc.'!F11</f>
        <v>#DIV/0!</v>
      </c>
      <c r="G30" s="5" t="e">
        <f t="shared" si="11"/>
        <v>#DIV/0!</v>
      </c>
      <c r="H30" s="5" t="e">
        <f t="shared" si="3"/>
        <v>#DIV/0!</v>
      </c>
      <c r="I30" s="4" t="e">
        <f t="shared" si="12"/>
        <v>#DIV/0!</v>
      </c>
      <c r="J30" s="4" t="e">
        <f t="shared" si="4"/>
        <v>#DIV/0!</v>
      </c>
      <c r="K30" s="4" t="e">
        <f t="shared" si="5"/>
        <v>#DIV/0!</v>
      </c>
      <c r="L30" s="4" t="e">
        <f t="shared" si="6"/>
        <v>#DIV/0!</v>
      </c>
      <c r="M30" s="47" t="e">
        <f t="shared" si="7"/>
        <v>#DIV/0!</v>
      </c>
      <c r="N30" s="48" t="e">
        <f t="shared" si="8"/>
        <v>#DIV/0!</v>
      </c>
      <c r="O30" s="4"/>
      <c r="P30" s="5" t="e">
        <f t="shared" si="13"/>
        <v>#DIV/0!</v>
      </c>
      <c r="Q30" s="4" t="e">
        <f t="shared" si="14"/>
        <v>#DIV/0!</v>
      </c>
      <c r="R30" s="15" t="e">
        <f t="shared" si="9"/>
        <v>#DIV/0!</v>
      </c>
      <c r="S30" s="4"/>
      <c r="T30" s="27"/>
      <c r="U30" s="5"/>
      <c r="V30" s="5"/>
      <c r="W30" s="5"/>
      <c r="X30" s="4"/>
      <c r="Y30" s="5"/>
      <c r="Z30" s="5"/>
      <c r="AA30" s="5"/>
      <c r="AB30" s="5"/>
      <c r="AC30" s="5"/>
      <c r="AD30" s="27"/>
      <c r="AE30" s="13"/>
      <c r="AF30" s="4"/>
      <c r="AG30" s="4"/>
      <c r="AH30" s="4"/>
    </row>
    <row r="31" spans="1:34" x14ac:dyDescent="0.25">
      <c r="A31" s="19"/>
      <c r="B31">
        <f t="shared" si="1"/>
        <v>5</v>
      </c>
      <c r="C31" s="5" t="e">
        <f t="shared" si="10"/>
        <v>#DIV/0!</v>
      </c>
      <c r="D31" s="4" t="e">
        <f t="shared" si="0"/>
        <v>#DIV/0!</v>
      </c>
      <c r="E31" s="5" t="e">
        <f t="shared" si="2"/>
        <v>#DIV/0!</v>
      </c>
      <c r="F31" s="4" t="e">
        <f>'Alt. Rate Mech After-tax calc.'!F12</f>
        <v>#DIV/0!</v>
      </c>
      <c r="G31" s="5" t="e">
        <f t="shared" si="11"/>
        <v>#DIV/0!</v>
      </c>
      <c r="H31" s="5" t="e">
        <f t="shared" si="3"/>
        <v>#DIV/0!</v>
      </c>
      <c r="I31" s="4" t="e">
        <f t="shared" si="12"/>
        <v>#DIV/0!</v>
      </c>
      <c r="J31" s="4" t="e">
        <f t="shared" si="4"/>
        <v>#DIV/0!</v>
      </c>
      <c r="K31" s="4" t="e">
        <f t="shared" si="5"/>
        <v>#DIV/0!</v>
      </c>
      <c r="L31" s="4" t="e">
        <f t="shared" si="6"/>
        <v>#DIV/0!</v>
      </c>
      <c r="M31" s="47" t="e">
        <f t="shared" si="7"/>
        <v>#DIV/0!</v>
      </c>
      <c r="N31" s="48" t="e">
        <f t="shared" si="8"/>
        <v>#DIV/0!</v>
      </c>
      <c r="O31" s="4"/>
      <c r="P31" s="5" t="e">
        <f t="shared" si="13"/>
        <v>#DIV/0!</v>
      </c>
      <c r="Q31" s="4" t="e">
        <f t="shared" si="14"/>
        <v>#DIV/0!</v>
      </c>
      <c r="R31" s="15" t="e">
        <f t="shared" si="9"/>
        <v>#DIV/0!</v>
      </c>
      <c r="S31" s="4"/>
      <c r="T31" s="27"/>
      <c r="U31" s="5"/>
      <c r="V31" s="5"/>
      <c r="W31" s="5"/>
      <c r="X31" s="4"/>
      <c r="Y31" s="5"/>
      <c r="Z31" s="5"/>
      <c r="AA31" s="5"/>
      <c r="AB31" s="5"/>
      <c r="AC31" s="5"/>
      <c r="AD31" s="27"/>
      <c r="AE31" s="13"/>
      <c r="AF31" s="4"/>
      <c r="AG31" s="4"/>
      <c r="AH31" s="4"/>
    </row>
    <row r="32" spans="1:34" x14ac:dyDescent="0.25">
      <c r="A32" s="19"/>
      <c r="B32">
        <f t="shared" si="1"/>
        <v>6</v>
      </c>
      <c r="C32" s="5" t="e">
        <f t="shared" si="10"/>
        <v>#DIV/0!</v>
      </c>
      <c r="D32" s="4" t="e">
        <f t="shared" si="0"/>
        <v>#DIV/0!</v>
      </c>
      <c r="E32" s="5" t="e">
        <f t="shared" si="2"/>
        <v>#DIV/0!</v>
      </c>
      <c r="F32" s="4" t="e">
        <f>'Alt. Rate Mech After-tax calc.'!F13</f>
        <v>#DIV/0!</v>
      </c>
      <c r="G32" s="5" t="e">
        <f t="shared" si="11"/>
        <v>#DIV/0!</v>
      </c>
      <c r="H32" s="5" t="e">
        <f t="shared" si="3"/>
        <v>#DIV/0!</v>
      </c>
      <c r="I32" s="4" t="e">
        <f t="shared" si="12"/>
        <v>#DIV/0!</v>
      </c>
      <c r="J32" s="4" t="e">
        <f t="shared" si="4"/>
        <v>#DIV/0!</v>
      </c>
      <c r="K32" s="4" t="e">
        <f t="shared" si="5"/>
        <v>#DIV/0!</v>
      </c>
      <c r="L32" s="4" t="e">
        <f t="shared" si="6"/>
        <v>#DIV/0!</v>
      </c>
      <c r="M32" s="47" t="e">
        <f t="shared" si="7"/>
        <v>#DIV/0!</v>
      </c>
      <c r="N32" s="48" t="e">
        <f t="shared" si="8"/>
        <v>#DIV/0!</v>
      </c>
      <c r="O32" s="4"/>
      <c r="P32" s="5" t="e">
        <f t="shared" si="13"/>
        <v>#DIV/0!</v>
      </c>
      <c r="Q32" s="4" t="e">
        <f t="shared" si="14"/>
        <v>#DIV/0!</v>
      </c>
      <c r="R32" s="15" t="e">
        <f t="shared" si="9"/>
        <v>#DIV/0!</v>
      </c>
      <c r="S32" s="4"/>
      <c r="T32" s="27"/>
      <c r="U32" s="5"/>
      <c r="V32" s="5"/>
      <c r="W32" s="5"/>
      <c r="X32" s="4"/>
      <c r="Y32" s="5"/>
      <c r="Z32" s="5"/>
      <c r="AA32" s="5"/>
      <c r="AB32" s="5"/>
      <c r="AC32" s="5"/>
      <c r="AD32" s="27"/>
      <c r="AE32" s="13"/>
      <c r="AF32" s="4"/>
      <c r="AG32" s="4"/>
      <c r="AH32" s="4"/>
    </row>
    <row r="33" spans="1:34" x14ac:dyDescent="0.25">
      <c r="A33" s="19"/>
      <c r="B33">
        <f t="shared" si="1"/>
        <v>7</v>
      </c>
      <c r="C33" s="5" t="e">
        <f t="shared" si="10"/>
        <v>#DIV/0!</v>
      </c>
      <c r="D33" s="4" t="e">
        <f t="shared" si="0"/>
        <v>#DIV/0!</v>
      </c>
      <c r="E33" s="5" t="e">
        <f t="shared" si="2"/>
        <v>#DIV/0!</v>
      </c>
      <c r="F33" s="4" t="e">
        <f>'Alt. Rate Mech After-tax calc.'!F14</f>
        <v>#DIV/0!</v>
      </c>
      <c r="G33" s="5" t="e">
        <f t="shared" si="11"/>
        <v>#DIV/0!</v>
      </c>
      <c r="H33" s="5" t="e">
        <f t="shared" si="3"/>
        <v>#DIV/0!</v>
      </c>
      <c r="I33" s="4" t="e">
        <f t="shared" si="12"/>
        <v>#DIV/0!</v>
      </c>
      <c r="J33" s="4" t="e">
        <f t="shared" si="4"/>
        <v>#DIV/0!</v>
      </c>
      <c r="K33" s="4" t="e">
        <f t="shared" si="5"/>
        <v>#DIV/0!</v>
      </c>
      <c r="L33" s="4" t="e">
        <f t="shared" si="6"/>
        <v>#DIV/0!</v>
      </c>
      <c r="M33" s="47" t="e">
        <f t="shared" si="7"/>
        <v>#DIV/0!</v>
      </c>
      <c r="N33" s="48" t="e">
        <f t="shared" si="8"/>
        <v>#DIV/0!</v>
      </c>
      <c r="O33" s="4"/>
      <c r="P33" s="5" t="e">
        <f t="shared" si="13"/>
        <v>#DIV/0!</v>
      </c>
      <c r="Q33" s="4" t="e">
        <f t="shared" si="14"/>
        <v>#DIV/0!</v>
      </c>
      <c r="R33" s="15" t="e">
        <f t="shared" si="9"/>
        <v>#DIV/0!</v>
      </c>
      <c r="S33" s="4"/>
      <c r="T33" s="27"/>
      <c r="U33" s="5"/>
      <c r="V33" s="5"/>
      <c r="W33" s="5"/>
      <c r="X33" s="4"/>
      <c r="Y33" s="5"/>
      <c r="Z33" s="5"/>
      <c r="AA33" s="5"/>
      <c r="AB33" s="5"/>
      <c r="AC33" s="5"/>
      <c r="AD33" s="27"/>
      <c r="AE33" s="13"/>
      <c r="AF33" s="4"/>
      <c r="AG33" s="4"/>
      <c r="AH33" s="4"/>
    </row>
    <row r="34" spans="1:34" x14ac:dyDescent="0.25">
      <c r="A34" s="19"/>
      <c r="B34">
        <f t="shared" si="1"/>
        <v>8</v>
      </c>
      <c r="C34" s="5" t="e">
        <f t="shared" si="10"/>
        <v>#DIV/0!</v>
      </c>
      <c r="D34" s="4" t="e">
        <f t="shared" si="0"/>
        <v>#DIV/0!</v>
      </c>
      <c r="E34" s="5" t="e">
        <f t="shared" si="2"/>
        <v>#DIV/0!</v>
      </c>
      <c r="F34" s="4" t="e">
        <f>'Alt. Rate Mech After-tax calc.'!F15</f>
        <v>#DIV/0!</v>
      </c>
      <c r="G34" s="5" t="e">
        <f t="shared" si="11"/>
        <v>#DIV/0!</v>
      </c>
      <c r="H34" s="5" t="e">
        <f t="shared" si="3"/>
        <v>#DIV/0!</v>
      </c>
      <c r="I34" s="4" t="e">
        <f t="shared" si="12"/>
        <v>#DIV/0!</v>
      </c>
      <c r="J34" s="4" t="e">
        <f t="shared" si="4"/>
        <v>#DIV/0!</v>
      </c>
      <c r="K34" s="4" t="e">
        <f t="shared" si="5"/>
        <v>#DIV/0!</v>
      </c>
      <c r="L34" s="4" t="e">
        <f t="shared" si="6"/>
        <v>#DIV/0!</v>
      </c>
      <c r="M34" s="47" t="e">
        <f t="shared" si="7"/>
        <v>#DIV/0!</v>
      </c>
      <c r="N34" s="48" t="e">
        <f t="shared" si="8"/>
        <v>#DIV/0!</v>
      </c>
      <c r="O34" s="4"/>
      <c r="P34" s="5" t="e">
        <f t="shared" si="13"/>
        <v>#DIV/0!</v>
      </c>
      <c r="Q34" s="4" t="e">
        <f t="shared" si="14"/>
        <v>#DIV/0!</v>
      </c>
      <c r="R34" s="15" t="e">
        <f t="shared" si="9"/>
        <v>#DIV/0!</v>
      </c>
      <c r="S34" s="4"/>
      <c r="T34" s="27"/>
      <c r="U34" s="5"/>
      <c r="V34" s="5"/>
      <c r="W34" s="5"/>
      <c r="X34" s="4"/>
      <c r="Y34" s="5"/>
      <c r="Z34" s="5"/>
      <c r="AA34" s="5"/>
      <c r="AB34" s="5"/>
      <c r="AC34" s="5"/>
      <c r="AD34" s="27"/>
      <c r="AE34" s="13"/>
      <c r="AF34" s="4"/>
      <c r="AG34" s="4"/>
      <c r="AH34" s="4"/>
    </row>
    <row r="35" spans="1:34" x14ac:dyDescent="0.25">
      <c r="A35" s="19"/>
      <c r="B35">
        <f t="shared" si="1"/>
        <v>9</v>
      </c>
      <c r="C35" s="5" t="e">
        <f t="shared" si="10"/>
        <v>#DIV/0!</v>
      </c>
      <c r="D35" s="4" t="e">
        <f t="shared" si="0"/>
        <v>#DIV/0!</v>
      </c>
      <c r="E35" s="5" t="e">
        <f t="shared" si="2"/>
        <v>#DIV/0!</v>
      </c>
      <c r="F35" s="4" t="e">
        <f>'Alt. Rate Mech After-tax calc.'!F16</f>
        <v>#DIV/0!</v>
      </c>
      <c r="G35" s="5" t="e">
        <f t="shared" si="11"/>
        <v>#DIV/0!</v>
      </c>
      <c r="H35" s="5" t="e">
        <f t="shared" si="3"/>
        <v>#DIV/0!</v>
      </c>
      <c r="I35" s="4" t="e">
        <f t="shared" si="12"/>
        <v>#DIV/0!</v>
      </c>
      <c r="J35" s="4" t="e">
        <f t="shared" si="4"/>
        <v>#DIV/0!</v>
      </c>
      <c r="K35" s="4" t="e">
        <f t="shared" si="5"/>
        <v>#DIV/0!</v>
      </c>
      <c r="L35" s="4" t="e">
        <f t="shared" si="6"/>
        <v>#DIV/0!</v>
      </c>
      <c r="M35" s="47" t="e">
        <f t="shared" si="7"/>
        <v>#DIV/0!</v>
      </c>
      <c r="N35" s="48" t="e">
        <f t="shared" si="8"/>
        <v>#DIV/0!</v>
      </c>
      <c r="O35" s="4"/>
      <c r="P35" s="5" t="e">
        <f t="shared" si="13"/>
        <v>#DIV/0!</v>
      </c>
      <c r="Q35" s="4" t="e">
        <f t="shared" si="14"/>
        <v>#DIV/0!</v>
      </c>
      <c r="R35" s="15" t="e">
        <f t="shared" si="9"/>
        <v>#DIV/0!</v>
      </c>
      <c r="S35" s="4"/>
      <c r="T35" s="27"/>
      <c r="U35" s="5"/>
      <c r="V35" s="5"/>
      <c r="W35" s="5"/>
      <c r="X35" s="4"/>
      <c r="Y35" s="5"/>
      <c r="Z35" s="5"/>
      <c r="AA35" s="5"/>
      <c r="AB35" s="5"/>
      <c r="AC35" s="5"/>
      <c r="AD35" s="27"/>
      <c r="AE35" s="13"/>
      <c r="AF35" s="4"/>
      <c r="AG35" s="4"/>
      <c r="AH35" s="4"/>
    </row>
    <row r="36" spans="1:34" x14ac:dyDescent="0.25">
      <c r="A36" s="19"/>
      <c r="B36">
        <f t="shared" si="1"/>
        <v>10</v>
      </c>
      <c r="C36" s="5" t="e">
        <f t="shared" si="10"/>
        <v>#DIV/0!</v>
      </c>
      <c r="D36" s="4" t="e">
        <f t="shared" si="0"/>
        <v>#DIV/0!</v>
      </c>
      <c r="E36" s="5" t="e">
        <f t="shared" si="2"/>
        <v>#DIV/0!</v>
      </c>
      <c r="F36" s="4" t="e">
        <f>'Alt. Rate Mech After-tax calc.'!F17</f>
        <v>#DIV/0!</v>
      </c>
      <c r="G36" s="5" t="e">
        <f t="shared" si="11"/>
        <v>#DIV/0!</v>
      </c>
      <c r="H36" s="5" t="e">
        <f t="shared" si="3"/>
        <v>#DIV/0!</v>
      </c>
      <c r="I36" s="4" t="e">
        <f t="shared" si="12"/>
        <v>#DIV/0!</v>
      </c>
      <c r="J36" s="4" t="e">
        <f t="shared" si="4"/>
        <v>#DIV/0!</v>
      </c>
      <c r="K36" s="4" t="e">
        <f t="shared" si="5"/>
        <v>#DIV/0!</v>
      </c>
      <c r="L36" s="4" t="e">
        <f t="shared" si="6"/>
        <v>#DIV/0!</v>
      </c>
      <c r="M36" s="47" t="e">
        <f t="shared" si="7"/>
        <v>#DIV/0!</v>
      </c>
      <c r="N36" s="48" t="e">
        <f t="shared" si="8"/>
        <v>#DIV/0!</v>
      </c>
      <c r="O36" s="4"/>
      <c r="P36" s="5" t="e">
        <f t="shared" si="13"/>
        <v>#DIV/0!</v>
      </c>
      <c r="Q36" s="4" t="e">
        <f t="shared" si="14"/>
        <v>#DIV/0!</v>
      </c>
      <c r="R36" s="15" t="e">
        <f t="shared" si="9"/>
        <v>#DIV/0!</v>
      </c>
      <c r="S36" s="4"/>
      <c r="T36" s="27"/>
      <c r="U36" s="5"/>
      <c r="V36" s="5"/>
      <c r="W36" s="5"/>
      <c r="X36" s="4"/>
      <c r="Y36" s="5"/>
      <c r="Z36" s="5"/>
      <c r="AA36" s="5"/>
      <c r="AB36" s="5"/>
      <c r="AC36" s="5"/>
      <c r="AD36" s="27"/>
      <c r="AE36" s="13"/>
      <c r="AF36" s="4"/>
      <c r="AG36" s="4"/>
      <c r="AH36" s="4"/>
    </row>
    <row r="37" spans="1:34" x14ac:dyDescent="0.25">
      <c r="A37" s="19"/>
      <c r="B37">
        <f t="shared" si="1"/>
        <v>11</v>
      </c>
      <c r="C37" s="5" t="e">
        <f t="shared" si="10"/>
        <v>#DIV/0!</v>
      </c>
      <c r="D37" s="4" t="e">
        <f t="shared" si="0"/>
        <v>#DIV/0!</v>
      </c>
      <c r="E37" s="5" t="e">
        <f t="shared" si="2"/>
        <v>#DIV/0!</v>
      </c>
      <c r="F37" s="4" t="e">
        <f>'Alt. Rate Mech After-tax calc.'!F18</f>
        <v>#DIV/0!</v>
      </c>
      <c r="G37" s="5" t="e">
        <f t="shared" si="11"/>
        <v>#DIV/0!</v>
      </c>
      <c r="H37" s="5" t="e">
        <f t="shared" si="3"/>
        <v>#DIV/0!</v>
      </c>
      <c r="I37" s="4" t="e">
        <f t="shared" si="12"/>
        <v>#DIV/0!</v>
      </c>
      <c r="J37" s="4" t="e">
        <f t="shared" si="4"/>
        <v>#DIV/0!</v>
      </c>
      <c r="K37" s="4" t="e">
        <f t="shared" si="5"/>
        <v>#DIV/0!</v>
      </c>
      <c r="L37" s="4" t="e">
        <f t="shared" si="6"/>
        <v>#DIV/0!</v>
      </c>
      <c r="M37" s="47" t="e">
        <f t="shared" si="7"/>
        <v>#DIV/0!</v>
      </c>
      <c r="N37" s="48" t="e">
        <f t="shared" si="8"/>
        <v>#DIV/0!</v>
      </c>
      <c r="O37" s="4"/>
      <c r="P37" s="5" t="e">
        <f t="shared" si="13"/>
        <v>#DIV/0!</v>
      </c>
      <c r="Q37" s="4" t="e">
        <f t="shared" si="14"/>
        <v>#DIV/0!</v>
      </c>
      <c r="R37" s="15" t="e">
        <f t="shared" si="9"/>
        <v>#DIV/0!</v>
      </c>
      <c r="S37" s="4"/>
      <c r="T37" s="27"/>
      <c r="U37" s="5"/>
      <c r="V37" s="5"/>
      <c r="W37" s="5"/>
      <c r="X37" s="4"/>
      <c r="Y37" s="5"/>
      <c r="Z37" s="5"/>
      <c r="AA37" s="5"/>
      <c r="AB37" s="5"/>
      <c r="AC37" s="5"/>
      <c r="AD37" s="27"/>
      <c r="AE37" s="13"/>
      <c r="AF37" s="4"/>
      <c r="AG37" s="4"/>
      <c r="AH37" s="4"/>
    </row>
    <row r="38" spans="1:34" x14ac:dyDescent="0.25">
      <c r="A38" s="19"/>
      <c r="B38">
        <f t="shared" si="1"/>
        <v>12</v>
      </c>
      <c r="C38" s="5" t="e">
        <f t="shared" si="10"/>
        <v>#DIV/0!</v>
      </c>
      <c r="D38" s="4" t="e">
        <f t="shared" si="0"/>
        <v>#DIV/0!</v>
      </c>
      <c r="E38" s="5" t="e">
        <f t="shared" si="2"/>
        <v>#DIV/0!</v>
      </c>
      <c r="F38" s="4" t="e">
        <f>'Alt. Rate Mech After-tax calc.'!F19</f>
        <v>#DIV/0!</v>
      </c>
      <c r="G38" s="5" t="e">
        <f t="shared" si="11"/>
        <v>#DIV/0!</v>
      </c>
      <c r="H38" s="5" t="e">
        <f t="shared" si="3"/>
        <v>#DIV/0!</v>
      </c>
      <c r="I38" s="4" t="e">
        <f t="shared" si="12"/>
        <v>#DIV/0!</v>
      </c>
      <c r="J38" s="4" t="e">
        <f t="shared" si="4"/>
        <v>#DIV/0!</v>
      </c>
      <c r="K38" s="4" t="e">
        <f t="shared" si="5"/>
        <v>#DIV/0!</v>
      </c>
      <c r="L38" s="4" t="e">
        <f t="shared" si="6"/>
        <v>#DIV/0!</v>
      </c>
      <c r="M38" s="47" t="e">
        <f t="shared" si="7"/>
        <v>#DIV/0!</v>
      </c>
      <c r="N38" s="48" t="e">
        <f t="shared" si="8"/>
        <v>#DIV/0!</v>
      </c>
      <c r="O38" s="4"/>
      <c r="P38" s="5" t="e">
        <f t="shared" si="13"/>
        <v>#DIV/0!</v>
      </c>
      <c r="Q38" s="4" t="e">
        <f t="shared" si="14"/>
        <v>#DIV/0!</v>
      </c>
      <c r="R38" s="15" t="e">
        <f t="shared" si="9"/>
        <v>#DIV/0!</v>
      </c>
      <c r="S38" s="4"/>
      <c r="T38" s="27"/>
      <c r="U38" s="5"/>
      <c r="V38" s="5"/>
      <c r="W38" s="5"/>
      <c r="X38" s="4"/>
      <c r="Y38" s="5"/>
      <c r="Z38" s="5"/>
      <c r="AA38" s="5"/>
      <c r="AB38" s="5"/>
      <c r="AC38" s="5"/>
      <c r="AD38" s="27"/>
      <c r="AE38" s="13"/>
      <c r="AF38" s="4"/>
      <c r="AG38" s="4"/>
      <c r="AH38" s="4"/>
    </row>
    <row r="39" spans="1:34" x14ac:dyDescent="0.25">
      <c r="A39" s="19"/>
      <c r="B39">
        <f t="shared" si="1"/>
        <v>13</v>
      </c>
      <c r="C39" s="5" t="e">
        <f t="shared" si="10"/>
        <v>#DIV/0!</v>
      </c>
      <c r="D39" s="4" t="e">
        <f t="shared" si="0"/>
        <v>#DIV/0!</v>
      </c>
      <c r="E39" s="5" t="e">
        <f t="shared" si="2"/>
        <v>#DIV/0!</v>
      </c>
      <c r="F39" s="4" t="e">
        <f>'Alt. Rate Mech After-tax calc.'!F20</f>
        <v>#DIV/0!</v>
      </c>
      <c r="G39" s="5" t="e">
        <f t="shared" si="11"/>
        <v>#DIV/0!</v>
      </c>
      <c r="H39" s="5" t="e">
        <f t="shared" si="3"/>
        <v>#DIV/0!</v>
      </c>
      <c r="I39" s="4" t="e">
        <f t="shared" si="12"/>
        <v>#DIV/0!</v>
      </c>
      <c r="J39" s="4" t="e">
        <f t="shared" si="4"/>
        <v>#DIV/0!</v>
      </c>
      <c r="K39" s="4" t="e">
        <f t="shared" si="5"/>
        <v>#DIV/0!</v>
      </c>
      <c r="L39" s="4" t="e">
        <f t="shared" si="6"/>
        <v>#DIV/0!</v>
      </c>
      <c r="M39" s="47" t="e">
        <f t="shared" si="7"/>
        <v>#DIV/0!</v>
      </c>
      <c r="N39" s="48" t="e">
        <f t="shared" si="8"/>
        <v>#DIV/0!</v>
      </c>
      <c r="O39" s="4"/>
      <c r="P39" s="5" t="e">
        <f t="shared" si="13"/>
        <v>#DIV/0!</v>
      </c>
      <c r="Q39" s="4" t="e">
        <f t="shared" si="14"/>
        <v>#DIV/0!</v>
      </c>
      <c r="R39" s="15" t="e">
        <f t="shared" si="9"/>
        <v>#DIV/0!</v>
      </c>
      <c r="S39" s="4"/>
      <c r="T39" s="27"/>
      <c r="U39" s="5"/>
      <c r="V39" s="5"/>
      <c r="W39" s="5"/>
      <c r="X39" s="4"/>
      <c r="Y39" s="5"/>
      <c r="Z39" s="5"/>
      <c r="AA39" s="5"/>
      <c r="AB39" s="5"/>
      <c r="AC39" s="5"/>
      <c r="AD39" s="27"/>
      <c r="AE39" s="13"/>
      <c r="AF39" s="4"/>
      <c r="AG39" s="4"/>
      <c r="AH39" s="4"/>
    </row>
    <row r="40" spans="1:34" x14ac:dyDescent="0.25">
      <c r="A40" s="19"/>
      <c r="B40">
        <f t="shared" si="1"/>
        <v>14</v>
      </c>
      <c r="C40" s="5" t="e">
        <f t="shared" si="10"/>
        <v>#DIV/0!</v>
      </c>
      <c r="D40" s="4" t="e">
        <f t="shared" si="0"/>
        <v>#DIV/0!</v>
      </c>
      <c r="E40" s="5" t="e">
        <f t="shared" si="2"/>
        <v>#DIV/0!</v>
      </c>
      <c r="F40" s="4" t="e">
        <f>'Alt. Rate Mech After-tax calc.'!F21</f>
        <v>#DIV/0!</v>
      </c>
      <c r="G40" s="5" t="e">
        <f t="shared" si="11"/>
        <v>#DIV/0!</v>
      </c>
      <c r="H40" s="5" t="e">
        <f t="shared" si="3"/>
        <v>#DIV/0!</v>
      </c>
      <c r="I40" s="4" t="e">
        <f t="shared" si="12"/>
        <v>#DIV/0!</v>
      </c>
      <c r="J40" s="4" t="e">
        <f t="shared" si="4"/>
        <v>#DIV/0!</v>
      </c>
      <c r="K40" s="4" t="e">
        <f t="shared" si="5"/>
        <v>#DIV/0!</v>
      </c>
      <c r="L40" s="4" t="e">
        <f t="shared" si="6"/>
        <v>#DIV/0!</v>
      </c>
      <c r="M40" s="47" t="e">
        <f t="shared" si="7"/>
        <v>#DIV/0!</v>
      </c>
      <c r="N40" s="48" t="e">
        <f t="shared" si="8"/>
        <v>#DIV/0!</v>
      </c>
      <c r="O40" s="4"/>
      <c r="P40" s="5" t="e">
        <f t="shared" si="13"/>
        <v>#DIV/0!</v>
      </c>
      <c r="Q40" s="4" t="e">
        <f t="shared" si="14"/>
        <v>#DIV/0!</v>
      </c>
      <c r="R40" s="15" t="e">
        <f t="shared" si="9"/>
        <v>#DIV/0!</v>
      </c>
      <c r="S40" s="4"/>
      <c r="T40" s="27"/>
      <c r="U40" s="5"/>
      <c r="V40" s="5"/>
      <c r="W40" s="5"/>
      <c r="X40" s="4"/>
      <c r="Y40" s="5"/>
      <c r="Z40" s="5"/>
      <c r="AA40" s="5"/>
      <c r="AB40" s="5"/>
      <c r="AC40" s="5"/>
      <c r="AD40" s="27"/>
      <c r="AE40" s="13"/>
      <c r="AF40" s="4"/>
      <c r="AG40" s="4"/>
      <c r="AH40" s="4"/>
    </row>
    <row r="41" spans="1:34" x14ac:dyDescent="0.25">
      <c r="A41" s="19"/>
      <c r="B41">
        <f t="shared" si="1"/>
        <v>15</v>
      </c>
      <c r="C41" s="5" t="e">
        <f t="shared" si="10"/>
        <v>#DIV/0!</v>
      </c>
      <c r="D41" s="4" t="e">
        <f t="shared" si="0"/>
        <v>#DIV/0!</v>
      </c>
      <c r="E41" s="5" t="e">
        <f t="shared" si="2"/>
        <v>#DIV/0!</v>
      </c>
      <c r="F41" s="4" t="e">
        <f>'Alt. Rate Mech After-tax calc.'!F22</f>
        <v>#DIV/0!</v>
      </c>
      <c r="G41" s="5" t="e">
        <f t="shared" si="11"/>
        <v>#DIV/0!</v>
      </c>
      <c r="H41" s="5" t="e">
        <f t="shared" si="3"/>
        <v>#DIV/0!</v>
      </c>
      <c r="I41" s="4" t="e">
        <f t="shared" si="12"/>
        <v>#DIV/0!</v>
      </c>
      <c r="J41" s="4" t="e">
        <f t="shared" si="4"/>
        <v>#DIV/0!</v>
      </c>
      <c r="K41" s="4" t="e">
        <f t="shared" si="5"/>
        <v>#DIV/0!</v>
      </c>
      <c r="L41" s="4" t="e">
        <f t="shared" si="6"/>
        <v>#DIV/0!</v>
      </c>
      <c r="M41" s="47" t="e">
        <f t="shared" si="7"/>
        <v>#DIV/0!</v>
      </c>
      <c r="N41" s="48" t="e">
        <f t="shared" si="8"/>
        <v>#DIV/0!</v>
      </c>
      <c r="O41" s="4"/>
      <c r="P41" s="5" t="e">
        <f t="shared" si="13"/>
        <v>#DIV/0!</v>
      </c>
      <c r="Q41" s="4" t="e">
        <f t="shared" si="14"/>
        <v>#DIV/0!</v>
      </c>
      <c r="R41" s="15" t="e">
        <f t="shared" si="9"/>
        <v>#DIV/0!</v>
      </c>
      <c r="S41" s="4"/>
      <c r="T41" s="27"/>
      <c r="U41" s="5"/>
      <c r="V41" s="5"/>
      <c r="W41" s="5"/>
      <c r="X41" s="4"/>
      <c r="Y41" s="5"/>
      <c r="Z41" s="5"/>
      <c r="AA41" s="5"/>
      <c r="AB41" s="5"/>
      <c r="AC41" s="5"/>
      <c r="AD41" s="27"/>
      <c r="AE41" s="13"/>
      <c r="AF41" s="4"/>
      <c r="AG41" s="4"/>
      <c r="AH41" s="4"/>
    </row>
    <row r="42" spans="1:34" x14ac:dyDescent="0.25">
      <c r="A42" s="19"/>
      <c r="B42">
        <f t="shared" si="1"/>
        <v>16</v>
      </c>
      <c r="C42" s="5" t="e">
        <f t="shared" si="10"/>
        <v>#DIV/0!</v>
      </c>
      <c r="D42" s="4" t="e">
        <f t="shared" si="0"/>
        <v>#DIV/0!</v>
      </c>
      <c r="E42" s="5" t="e">
        <f t="shared" si="2"/>
        <v>#DIV/0!</v>
      </c>
      <c r="F42" s="4" t="e">
        <f>'Alt. Rate Mech After-tax calc.'!F23</f>
        <v>#DIV/0!</v>
      </c>
      <c r="G42" s="5" t="e">
        <f t="shared" si="11"/>
        <v>#DIV/0!</v>
      </c>
      <c r="H42" s="5" t="e">
        <f t="shared" si="3"/>
        <v>#DIV/0!</v>
      </c>
      <c r="I42" s="4" t="e">
        <f t="shared" si="12"/>
        <v>#DIV/0!</v>
      </c>
      <c r="J42" s="4" t="e">
        <f t="shared" si="4"/>
        <v>#DIV/0!</v>
      </c>
      <c r="K42" s="4" t="e">
        <f t="shared" si="5"/>
        <v>#DIV/0!</v>
      </c>
      <c r="L42" s="4" t="e">
        <f t="shared" si="6"/>
        <v>#DIV/0!</v>
      </c>
      <c r="M42" s="47" t="e">
        <f t="shared" si="7"/>
        <v>#DIV/0!</v>
      </c>
      <c r="N42" s="48" t="e">
        <f t="shared" si="8"/>
        <v>#DIV/0!</v>
      </c>
      <c r="O42" s="4"/>
      <c r="P42" s="5" t="e">
        <f t="shared" si="13"/>
        <v>#DIV/0!</v>
      </c>
      <c r="Q42" s="4" t="e">
        <f t="shared" si="14"/>
        <v>#DIV/0!</v>
      </c>
      <c r="R42" s="15" t="e">
        <f t="shared" si="9"/>
        <v>#DIV/0!</v>
      </c>
      <c r="S42" s="4"/>
      <c r="T42" s="27"/>
      <c r="U42" s="5"/>
      <c r="V42" s="5"/>
      <c r="W42" s="5"/>
      <c r="X42" s="4"/>
      <c r="Y42" s="5"/>
      <c r="Z42" s="5"/>
      <c r="AA42" s="5"/>
      <c r="AB42" s="5"/>
      <c r="AC42" s="5"/>
      <c r="AD42" s="27"/>
      <c r="AE42" s="13"/>
      <c r="AF42" s="4"/>
      <c r="AG42" s="4"/>
      <c r="AH42" s="4"/>
    </row>
    <row r="43" spans="1:34" x14ac:dyDescent="0.25">
      <c r="A43" s="19"/>
      <c r="B43">
        <f t="shared" si="1"/>
        <v>17</v>
      </c>
      <c r="C43" s="5" t="e">
        <f t="shared" si="10"/>
        <v>#DIV/0!</v>
      </c>
      <c r="D43" s="4" t="e">
        <f t="shared" si="0"/>
        <v>#DIV/0!</v>
      </c>
      <c r="E43" s="5" t="e">
        <f t="shared" si="2"/>
        <v>#DIV/0!</v>
      </c>
      <c r="F43" s="4" t="e">
        <f>'Alt. Rate Mech After-tax calc.'!F24</f>
        <v>#DIV/0!</v>
      </c>
      <c r="G43" s="5" t="e">
        <f t="shared" si="11"/>
        <v>#DIV/0!</v>
      </c>
      <c r="H43" s="5" t="e">
        <f t="shared" si="3"/>
        <v>#DIV/0!</v>
      </c>
      <c r="I43" s="4" t="e">
        <f t="shared" si="12"/>
        <v>#DIV/0!</v>
      </c>
      <c r="J43" s="4" t="e">
        <f t="shared" si="4"/>
        <v>#DIV/0!</v>
      </c>
      <c r="K43" s="4" t="e">
        <f t="shared" si="5"/>
        <v>#DIV/0!</v>
      </c>
      <c r="L43" s="4" t="e">
        <f t="shared" si="6"/>
        <v>#DIV/0!</v>
      </c>
      <c r="M43" s="47" t="e">
        <f t="shared" si="7"/>
        <v>#DIV/0!</v>
      </c>
      <c r="N43" s="48" t="e">
        <f t="shared" si="8"/>
        <v>#DIV/0!</v>
      </c>
      <c r="O43" s="4"/>
      <c r="P43" s="5" t="e">
        <f t="shared" si="13"/>
        <v>#DIV/0!</v>
      </c>
      <c r="Q43" s="4" t="e">
        <f t="shared" si="14"/>
        <v>#DIV/0!</v>
      </c>
      <c r="R43" s="15" t="e">
        <f t="shared" si="9"/>
        <v>#DIV/0!</v>
      </c>
      <c r="S43" s="4"/>
      <c r="T43" s="27"/>
      <c r="U43" s="5"/>
      <c r="V43" s="5"/>
      <c r="W43" s="5"/>
      <c r="X43" s="4"/>
      <c r="Y43" s="5"/>
      <c r="Z43" s="5"/>
      <c r="AA43" s="5"/>
      <c r="AB43" s="5"/>
      <c r="AC43" s="5"/>
      <c r="AD43" s="27"/>
      <c r="AE43" s="13"/>
      <c r="AF43" s="4"/>
      <c r="AG43" s="4"/>
      <c r="AH43" s="4"/>
    </row>
    <row r="44" spans="1:34" x14ac:dyDescent="0.25">
      <c r="B44">
        <f t="shared" si="1"/>
        <v>18</v>
      </c>
      <c r="C44" s="5" t="e">
        <f t="shared" si="10"/>
        <v>#DIV/0!</v>
      </c>
      <c r="D44" s="4" t="e">
        <f t="shared" si="0"/>
        <v>#DIV/0!</v>
      </c>
      <c r="E44" s="5" t="e">
        <f t="shared" si="2"/>
        <v>#DIV/0!</v>
      </c>
      <c r="F44" s="4" t="e">
        <f>'Alt. Rate Mech After-tax calc.'!F25</f>
        <v>#DIV/0!</v>
      </c>
      <c r="G44" s="5" t="e">
        <f t="shared" si="11"/>
        <v>#DIV/0!</v>
      </c>
      <c r="H44" s="5" t="e">
        <f t="shared" si="3"/>
        <v>#DIV/0!</v>
      </c>
      <c r="I44" s="4" t="e">
        <f t="shared" si="12"/>
        <v>#DIV/0!</v>
      </c>
      <c r="J44" s="4" t="e">
        <f t="shared" si="4"/>
        <v>#DIV/0!</v>
      </c>
      <c r="K44" s="4" t="e">
        <f t="shared" si="5"/>
        <v>#DIV/0!</v>
      </c>
      <c r="L44" s="4" t="e">
        <f t="shared" si="6"/>
        <v>#DIV/0!</v>
      </c>
      <c r="M44" s="47" t="e">
        <f t="shared" si="7"/>
        <v>#DIV/0!</v>
      </c>
      <c r="N44" s="48" t="e">
        <f t="shared" si="8"/>
        <v>#DIV/0!</v>
      </c>
      <c r="O44" s="4"/>
      <c r="P44" s="5" t="e">
        <f t="shared" si="13"/>
        <v>#DIV/0!</v>
      </c>
      <c r="Q44" s="4" t="e">
        <f t="shared" si="14"/>
        <v>#DIV/0!</v>
      </c>
      <c r="R44" s="15" t="e">
        <f t="shared" si="9"/>
        <v>#DIV/0!</v>
      </c>
      <c r="S44" s="4"/>
      <c r="T44" s="27"/>
      <c r="U44" s="5"/>
      <c r="V44" s="5"/>
      <c r="W44" s="5"/>
      <c r="X44" s="4"/>
      <c r="Y44" s="5"/>
      <c r="Z44" s="5"/>
      <c r="AA44" s="5"/>
      <c r="AB44" s="5"/>
      <c r="AC44" s="5"/>
      <c r="AD44" s="27"/>
      <c r="AE44" s="13"/>
      <c r="AF44" s="4"/>
      <c r="AG44" s="4"/>
      <c r="AH44" s="4"/>
    </row>
    <row r="45" spans="1:34" x14ac:dyDescent="0.25">
      <c r="B45">
        <f t="shared" si="1"/>
        <v>19</v>
      </c>
      <c r="C45" s="5" t="e">
        <f t="shared" si="10"/>
        <v>#DIV/0!</v>
      </c>
      <c r="D45" s="4" t="e">
        <f t="shared" si="0"/>
        <v>#DIV/0!</v>
      </c>
      <c r="E45" s="5" t="e">
        <f t="shared" si="2"/>
        <v>#DIV/0!</v>
      </c>
      <c r="F45" s="4" t="e">
        <f>'Alt. Rate Mech After-tax calc.'!F26</f>
        <v>#DIV/0!</v>
      </c>
      <c r="G45" s="5" t="e">
        <f t="shared" si="11"/>
        <v>#DIV/0!</v>
      </c>
      <c r="H45" s="5" t="e">
        <f t="shared" si="3"/>
        <v>#DIV/0!</v>
      </c>
      <c r="I45" s="4" t="e">
        <f t="shared" si="12"/>
        <v>#DIV/0!</v>
      </c>
      <c r="J45" s="4" t="e">
        <f t="shared" si="4"/>
        <v>#DIV/0!</v>
      </c>
      <c r="K45" s="4" t="e">
        <f t="shared" si="5"/>
        <v>#DIV/0!</v>
      </c>
      <c r="L45" s="4" t="e">
        <f t="shared" si="6"/>
        <v>#DIV/0!</v>
      </c>
      <c r="M45" s="47" t="e">
        <f t="shared" si="7"/>
        <v>#DIV/0!</v>
      </c>
      <c r="N45" s="48" t="e">
        <f t="shared" si="8"/>
        <v>#DIV/0!</v>
      </c>
      <c r="O45" s="4"/>
      <c r="P45" s="5" t="e">
        <f t="shared" si="13"/>
        <v>#DIV/0!</v>
      </c>
      <c r="Q45" s="4" t="e">
        <f t="shared" si="14"/>
        <v>#DIV/0!</v>
      </c>
      <c r="R45" s="15" t="e">
        <f t="shared" si="9"/>
        <v>#DIV/0!</v>
      </c>
      <c r="S45" s="4"/>
      <c r="T45" s="27"/>
      <c r="U45" s="5"/>
      <c r="V45" s="5"/>
      <c r="W45" s="5"/>
      <c r="X45" s="4"/>
      <c r="Y45" s="5"/>
      <c r="Z45" s="5"/>
      <c r="AA45" s="5"/>
      <c r="AB45" s="5"/>
      <c r="AC45" s="5"/>
      <c r="AD45" s="27"/>
      <c r="AE45" s="13"/>
      <c r="AF45" s="4"/>
      <c r="AG45" s="4"/>
      <c r="AH45" s="4"/>
    </row>
    <row r="46" spans="1:34" x14ac:dyDescent="0.25">
      <c r="B46">
        <f t="shared" si="1"/>
        <v>20</v>
      </c>
      <c r="C46" s="5" t="e">
        <f t="shared" si="10"/>
        <v>#DIV/0!</v>
      </c>
      <c r="D46" s="4" t="e">
        <f t="shared" si="0"/>
        <v>#DIV/0!</v>
      </c>
      <c r="E46" s="5" t="e">
        <f t="shared" si="2"/>
        <v>#DIV/0!</v>
      </c>
      <c r="F46" s="4" t="e">
        <f>'Alt. Rate Mech After-tax calc.'!F27</f>
        <v>#DIV/0!</v>
      </c>
      <c r="G46" s="5" t="e">
        <f t="shared" si="11"/>
        <v>#DIV/0!</v>
      </c>
      <c r="H46" s="5" t="e">
        <f t="shared" si="3"/>
        <v>#DIV/0!</v>
      </c>
      <c r="I46" s="4" t="e">
        <f t="shared" si="12"/>
        <v>#DIV/0!</v>
      </c>
      <c r="J46" s="4" t="e">
        <f t="shared" si="4"/>
        <v>#DIV/0!</v>
      </c>
      <c r="K46" s="4" t="e">
        <f t="shared" si="5"/>
        <v>#DIV/0!</v>
      </c>
      <c r="L46" s="4" t="e">
        <f t="shared" si="6"/>
        <v>#DIV/0!</v>
      </c>
      <c r="M46" s="47" t="e">
        <f t="shared" si="7"/>
        <v>#DIV/0!</v>
      </c>
      <c r="N46" s="48" t="e">
        <f t="shared" si="8"/>
        <v>#DIV/0!</v>
      </c>
      <c r="O46" s="4"/>
      <c r="P46" s="5" t="e">
        <f t="shared" si="13"/>
        <v>#DIV/0!</v>
      </c>
      <c r="Q46" s="4" t="e">
        <f t="shared" si="14"/>
        <v>#DIV/0!</v>
      </c>
      <c r="R46" s="15" t="e">
        <f t="shared" si="9"/>
        <v>#DIV/0!</v>
      </c>
      <c r="S46" s="4"/>
      <c r="T46" s="27"/>
      <c r="U46" s="5"/>
      <c r="V46" s="5"/>
      <c r="W46" s="5"/>
      <c r="X46" s="4"/>
      <c r="Y46" s="5"/>
      <c r="Z46" s="5"/>
      <c r="AA46" s="5"/>
      <c r="AB46" s="5"/>
      <c r="AC46" s="5"/>
      <c r="AD46" s="27"/>
      <c r="AE46" s="13"/>
      <c r="AF46" s="4"/>
      <c r="AG46" s="4"/>
      <c r="AH46" s="4"/>
    </row>
    <row r="47" spans="1:34" x14ac:dyDescent="0.25">
      <c r="B47">
        <f t="shared" si="1"/>
        <v>21</v>
      </c>
      <c r="C47" s="5" t="e">
        <f t="shared" si="10"/>
        <v>#DIV/0!</v>
      </c>
      <c r="D47" s="4" t="e">
        <f t="shared" si="0"/>
        <v>#DIV/0!</v>
      </c>
      <c r="E47" s="5" t="e">
        <f t="shared" si="2"/>
        <v>#DIV/0!</v>
      </c>
      <c r="F47" s="4" t="e">
        <f>'Alt. Rate Mech After-tax calc.'!F28</f>
        <v>#DIV/0!</v>
      </c>
      <c r="G47" s="5" t="e">
        <f t="shared" si="11"/>
        <v>#DIV/0!</v>
      </c>
      <c r="H47" s="5" t="e">
        <f t="shared" si="3"/>
        <v>#DIV/0!</v>
      </c>
      <c r="I47" s="4" t="e">
        <f t="shared" si="12"/>
        <v>#DIV/0!</v>
      </c>
      <c r="J47" s="4" t="e">
        <f t="shared" si="4"/>
        <v>#DIV/0!</v>
      </c>
      <c r="K47" s="4" t="e">
        <f t="shared" si="5"/>
        <v>#DIV/0!</v>
      </c>
      <c r="L47" s="4" t="e">
        <f t="shared" si="6"/>
        <v>#DIV/0!</v>
      </c>
      <c r="M47" s="47" t="e">
        <f t="shared" si="7"/>
        <v>#DIV/0!</v>
      </c>
      <c r="N47" s="48" t="e">
        <f t="shared" si="8"/>
        <v>#DIV/0!</v>
      </c>
      <c r="O47" s="4"/>
      <c r="P47" s="5" t="e">
        <f t="shared" si="13"/>
        <v>#DIV/0!</v>
      </c>
      <c r="Q47" s="4" t="e">
        <f t="shared" si="14"/>
        <v>#DIV/0!</v>
      </c>
      <c r="R47" s="15" t="e">
        <f t="shared" si="9"/>
        <v>#DIV/0!</v>
      </c>
      <c r="S47" s="4"/>
      <c r="T47" s="27"/>
      <c r="U47" s="5"/>
      <c r="V47" s="5"/>
      <c r="W47" s="5"/>
      <c r="X47" s="4"/>
      <c r="Y47" s="5"/>
      <c r="Z47" s="5"/>
      <c r="AA47" s="5"/>
      <c r="AB47" s="5"/>
      <c r="AC47" s="5"/>
      <c r="AD47" s="27"/>
      <c r="AE47" s="13"/>
      <c r="AF47" s="4"/>
      <c r="AG47" s="4"/>
      <c r="AH47" s="4"/>
    </row>
    <row r="48" spans="1:34" x14ac:dyDescent="0.25">
      <c r="B48">
        <f t="shared" si="1"/>
        <v>22</v>
      </c>
      <c r="C48" s="5" t="e">
        <f t="shared" si="10"/>
        <v>#DIV/0!</v>
      </c>
      <c r="D48" s="4" t="e">
        <f t="shared" si="0"/>
        <v>#DIV/0!</v>
      </c>
      <c r="E48" s="5" t="e">
        <f t="shared" si="2"/>
        <v>#DIV/0!</v>
      </c>
      <c r="F48" s="4" t="e">
        <f>'Alt. Rate Mech After-tax calc.'!F29</f>
        <v>#DIV/0!</v>
      </c>
      <c r="G48" s="5" t="e">
        <f t="shared" si="11"/>
        <v>#DIV/0!</v>
      </c>
      <c r="H48" s="5" t="e">
        <f t="shared" si="3"/>
        <v>#DIV/0!</v>
      </c>
      <c r="I48" s="4" t="e">
        <f t="shared" si="12"/>
        <v>#DIV/0!</v>
      </c>
      <c r="J48" s="4" t="e">
        <f t="shared" si="4"/>
        <v>#DIV/0!</v>
      </c>
      <c r="K48" s="4" t="e">
        <f t="shared" si="5"/>
        <v>#DIV/0!</v>
      </c>
      <c r="L48" s="4" t="e">
        <f t="shared" si="6"/>
        <v>#DIV/0!</v>
      </c>
      <c r="M48" s="47" t="e">
        <f t="shared" si="7"/>
        <v>#DIV/0!</v>
      </c>
      <c r="N48" s="48" t="e">
        <f t="shared" si="8"/>
        <v>#DIV/0!</v>
      </c>
      <c r="O48" s="4"/>
      <c r="P48" s="5" t="e">
        <f t="shared" si="13"/>
        <v>#DIV/0!</v>
      </c>
      <c r="Q48" s="4" t="e">
        <f t="shared" si="14"/>
        <v>#DIV/0!</v>
      </c>
      <c r="R48" s="15" t="e">
        <f t="shared" si="9"/>
        <v>#DIV/0!</v>
      </c>
      <c r="S48" s="4"/>
      <c r="T48" s="27"/>
      <c r="U48" s="5"/>
      <c r="V48" s="5"/>
      <c r="W48" s="5"/>
      <c r="X48" s="4"/>
      <c r="Y48" s="5"/>
      <c r="Z48" s="5"/>
      <c r="AA48" s="5"/>
      <c r="AB48" s="5"/>
      <c r="AC48" s="5"/>
      <c r="AD48" s="27"/>
      <c r="AE48" s="13"/>
      <c r="AF48" s="4"/>
      <c r="AG48" s="4"/>
      <c r="AH48" s="4"/>
    </row>
    <row r="49" spans="2:34" x14ac:dyDescent="0.25">
      <c r="B49">
        <f t="shared" si="1"/>
        <v>23</v>
      </c>
      <c r="C49" s="5" t="e">
        <f t="shared" si="10"/>
        <v>#DIV/0!</v>
      </c>
      <c r="D49" s="4" t="e">
        <f t="shared" si="0"/>
        <v>#DIV/0!</v>
      </c>
      <c r="E49" s="5" t="e">
        <f t="shared" si="2"/>
        <v>#DIV/0!</v>
      </c>
      <c r="F49" s="4" t="e">
        <f>'Alt. Rate Mech After-tax calc.'!F30</f>
        <v>#DIV/0!</v>
      </c>
      <c r="G49" s="5" t="e">
        <f t="shared" si="11"/>
        <v>#DIV/0!</v>
      </c>
      <c r="H49" s="5" t="e">
        <f t="shared" si="3"/>
        <v>#DIV/0!</v>
      </c>
      <c r="I49" s="4" t="e">
        <f t="shared" si="12"/>
        <v>#DIV/0!</v>
      </c>
      <c r="J49" s="4" t="e">
        <f t="shared" si="4"/>
        <v>#DIV/0!</v>
      </c>
      <c r="K49" s="4" t="e">
        <f t="shared" si="5"/>
        <v>#DIV/0!</v>
      </c>
      <c r="L49" s="4" t="e">
        <f t="shared" si="6"/>
        <v>#DIV/0!</v>
      </c>
      <c r="M49" s="47" t="e">
        <f t="shared" si="7"/>
        <v>#DIV/0!</v>
      </c>
      <c r="N49" s="48" t="e">
        <f t="shared" si="8"/>
        <v>#DIV/0!</v>
      </c>
      <c r="O49" s="4"/>
      <c r="P49" s="5" t="e">
        <f t="shared" si="13"/>
        <v>#DIV/0!</v>
      </c>
      <c r="Q49" s="4" t="e">
        <f t="shared" si="14"/>
        <v>#DIV/0!</v>
      </c>
      <c r="R49" s="15" t="e">
        <f t="shared" si="9"/>
        <v>#DIV/0!</v>
      </c>
      <c r="S49" s="4"/>
      <c r="T49" s="27"/>
      <c r="U49" s="5"/>
      <c r="V49" s="5"/>
      <c r="W49" s="5"/>
      <c r="X49" s="4"/>
      <c r="Y49" s="5"/>
      <c r="Z49" s="5"/>
      <c r="AA49" s="5"/>
      <c r="AB49" s="5"/>
      <c r="AC49" s="5"/>
      <c r="AD49" s="27"/>
      <c r="AE49" s="13"/>
      <c r="AF49" s="4"/>
      <c r="AG49" s="4"/>
      <c r="AH49" s="4"/>
    </row>
    <row r="50" spans="2:34" x14ac:dyDescent="0.25">
      <c r="B50">
        <f t="shared" si="1"/>
        <v>24</v>
      </c>
      <c r="C50" s="5" t="e">
        <f t="shared" si="10"/>
        <v>#DIV/0!</v>
      </c>
      <c r="D50" s="4" t="e">
        <f t="shared" si="0"/>
        <v>#DIV/0!</v>
      </c>
      <c r="E50" s="5" t="e">
        <f t="shared" si="2"/>
        <v>#DIV/0!</v>
      </c>
      <c r="F50" s="4" t="e">
        <f>'Alt. Rate Mech After-tax calc.'!F31</f>
        <v>#DIV/0!</v>
      </c>
      <c r="G50" s="5" t="e">
        <f t="shared" si="11"/>
        <v>#DIV/0!</v>
      </c>
      <c r="H50" s="5" t="e">
        <f t="shared" si="3"/>
        <v>#DIV/0!</v>
      </c>
      <c r="I50" s="4" t="e">
        <f t="shared" si="12"/>
        <v>#DIV/0!</v>
      </c>
      <c r="J50" s="4" t="e">
        <f t="shared" si="4"/>
        <v>#DIV/0!</v>
      </c>
      <c r="K50" s="4" t="e">
        <f t="shared" si="5"/>
        <v>#DIV/0!</v>
      </c>
      <c r="L50" s="4" t="e">
        <f t="shared" si="6"/>
        <v>#DIV/0!</v>
      </c>
      <c r="M50" s="47" t="e">
        <f t="shared" si="7"/>
        <v>#DIV/0!</v>
      </c>
      <c r="N50" s="48" t="e">
        <f t="shared" si="8"/>
        <v>#DIV/0!</v>
      </c>
      <c r="O50" s="4"/>
      <c r="P50" s="5" t="e">
        <f t="shared" si="13"/>
        <v>#DIV/0!</v>
      </c>
      <c r="Q50" s="4" t="e">
        <f t="shared" si="14"/>
        <v>#DIV/0!</v>
      </c>
      <c r="R50" s="15" t="e">
        <f t="shared" si="9"/>
        <v>#DIV/0!</v>
      </c>
      <c r="S50" s="4"/>
      <c r="T50" s="27"/>
      <c r="U50" s="5"/>
      <c r="V50" s="5"/>
      <c r="W50" s="5"/>
      <c r="X50" s="4"/>
      <c r="Y50" s="5"/>
      <c r="Z50" s="5"/>
      <c r="AA50" s="5"/>
      <c r="AB50" s="5"/>
      <c r="AC50" s="5"/>
      <c r="AD50" s="27"/>
      <c r="AE50" s="13"/>
      <c r="AF50" s="4"/>
      <c r="AG50" s="4"/>
      <c r="AH50" s="4"/>
    </row>
    <row r="51" spans="2:34" x14ac:dyDescent="0.25">
      <c r="B51">
        <f t="shared" si="1"/>
        <v>25</v>
      </c>
      <c r="C51" s="5" t="e">
        <f t="shared" si="10"/>
        <v>#DIV/0!</v>
      </c>
      <c r="D51" s="4" t="e">
        <f t="shared" si="0"/>
        <v>#DIV/0!</v>
      </c>
      <c r="E51" s="5" t="e">
        <f t="shared" si="2"/>
        <v>#DIV/0!</v>
      </c>
      <c r="F51" s="4" t="e">
        <f>'Alt. Rate Mech After-tax calc.'!F32</f>
        <v>#DIV/0!</v>
      </c>
      <c r="G51" s="5" t="e">
        <f t="shared" si="11"/>
        <v>#DIV/0!</v>
      </c>
      <c r="H51" s="5" t="e">
        <f t="shared" si="3"/>
        <v>#DIV/0!</v>
      </c>
      <c r="I51" s="4" t="e">
        <f t="shared" si="12"/>
        <v>#DIV/0!</v>
      </c>
      <c r="J51" s="4" t="e">
        <f t="shared" si="4"/>
        <v>#DIV/0!</v>
      </c>
      <c r="K51" s="4" t="e">
        <f t="shared" si="5"/>
        <v>#DIV/0!</v>
      </c>
      <c r="L51" s="4" t="e">
        <f t="shared" si="6"/>
        <v>#DIV/0!</v>
      </c>
      <c r="M51" s="47" t="e">
        <f t="shared" si="7"/>
        <v>#DIV/0!</v>
      </c>
      <c r="N51" s="48" t="e">
        <f t="shared" si="8"/>
        <v>#DIV/0!</v>
      </c>
      <c r="O51" s="4"/>
      <c r="P51" s="5" t="e">
        <f t="shared" si="13"/>
        <v>#DIV/0!</v>
      </c>
      <c r="Q51" s="4" t="e">
        <f t="shared" si="14"/>
        <v>#DIV/0!</v>
      </c>
      <c r="R51" s="15" t="e">
        <f t="shared" si="9"/>
        <v>#DIV/0!</v>
      </c>
      <c r="S51" s="4"/>
      <c r="T51" s="27"/>
      <c r="U51" s="5"/>
      <c r="V51" s="5"/>
      <c r="W51" s="5"/>
      <c r="X51" s="4"/>
      <c r="Y51" s="5"/>
      <c r="Z51" s="5"/>
      <c r="AA51" s="5"/>
      <c r="AB51" s="5"/>
      <c r="AC51" s="5"/>
      <c r="AD51" s="27"/>
      <c r="AE51" s="13"/>
      <c r="AF51" s="4"/>
      <c r="AG51" s="4"/>
      <c r="AH51" s="4"/>
    </row>
    <row r="52" spans="2:34" x14ac:dyDescent="0.25">
      <c r="B52">
        <f t="shared" si="1"/>
        <v>26</v>
      </c>
      <c r="C52" s="5" t="e">
        <f t="shared" si="10"/>
        <v>#DIV/0!</v>
      </c>
      <c r="D52" s="4" t="e">
        <f t="shared" si="0"/>
        <v>#DIV/0!</v>
      </c>
      <c r="E52" s="5" t="e">
        <f t="shared" si="2"/>
        <v>#DIV/0!</v>
      </c>
      <c r="F52" s="4" t="e">
        <f>'Alt. Rate Mech After-tax calc.'!F33</f>
        <v>#DIV/0!</v>
      </c>
      <c r="G52" s="5" t="e">
        <f t="shared" si="11"/>
        <v>#DIV/0!</v>
      </c>
      <c r="H52" s="5" t="e">
        <f t="shared" si="3"/>
        <v>#DIV/0!</v>
      </c>
      <c r="I52" s="4" t="e">
        <f t="shared" si="12"/>
        <v>#DIV/0!</v>
      </c>
      <c r="J52" s="4" t="e">
        <f t="shared" si="4"/>
        <v>#DIV/0!</v>
      </c>
      <c r="K52" s="4" t="e">
        <f t="shared" si="5"/>
        <v>#DIV/0!</v>
      </c>
      <c r="L52" s="4" t="e">
        <f t="shared" si="6"/>
        <v>#DIV/0!</v>
      </c>
      <c r="M52" s="47" t="e">
        <f t="shared" si="7"/>
        <v>#DIV/0!</v>
      </c>
      <c r="N52" s="48" t="e">
        <f t="shared" si="8"/>
        <v>#DIV/0!</v>
      </c>
      <c r="O52" s="4"/>
      <c r="P52" s="5" t="e">
        <f t="shared" si="13"/>
        <v>#DIV/0!</v>
      </c>
      <c r="Q52" s="4" t="e">
        <f t="shared" si="14"/>
        <v>#DIV/0!</v>
      </c>
      <c r="R52" s="15" t="e">
        <f t="shared" si="9"/>
        <v>#DIV/0!</v>
      </c>
      <c r="S52" s="4"/>
      <c r="T52" s="27"/>
      <c r="U52" s="5"/>
      <c r="V52" s="5"/>
      <c r="W52" s="5"/>
      <c r="X52" s="4"/>
      <c r="Y52" s="5"/>
      <c r="Z52" s="5"/>
      <c r="AA52" s="5"/>
      <c r="AB52" s="5"/>
      <c r="AC52" s="5"/>
      <c r="AD52" s="27"/>
      <c r="AE52" s="13"/>
      <c r="AF52" s="4"/>
      <c r="AG52" s="4"/>
      <c r="AH52" s="4"/>
    </row>
    <row r="53" spans="2:34" x14ac:dyDescent="0.25">
      <c r="B53">
        <f t="shared" si="1"/>
        <v>27</v>
      </c>
      <c r="C53" s="5" t="e">
        <f t="shared" si="10"/>
        <v>#DIV/0!</v>
      </c>
      <c r="D53" s="4" t="e">
        <f t="shared" si="0"/>
        <v>#DIV/0!</v>
      </c>
      <c r="E53" s="5" t="e">
        <f t="shared" si="2"/>
        <v>#DIV/0!</v>
      </c>
      <c r="F53" s="4" t="e">
        <f>'Alt. Rate Mech After-tax calc.'!F34</f>
        <v>#DIV/0!</v>
      </c>
      <c r="G53" s="5" t="e">
        <f t="shared" si="11"/>
        <v>#DIV/0!</v>
      </c>
      <c r="H53" s="5" t="e">
        <f t="shared" si="3"/>
        <v>#DIV/0!</v>
      </c>
      <c r="I53" s="4" t="e">
        <f t="shared" si="12"/>
        <v>#DIV/0!</v>
      </c>
      <c r="J53" s="4" t="e">
        <f t="shared" si="4"/>
        <v>#DIV/0!</v>
      </c>
      <c r="K53" s="4" t="e">
        <f t="shared" si="5"/>
        <v>#DIV/0!</v>
      </c>
      <c r="L53" s="4" t="e">
        <f t="shared" si="6"/>
        <v>#DIV/0!</v>
      </c>
      <c r="M53" s="47" t="e">
        <f t="shared" si="7"/>
        <v>#DIV/0!</v>
      </c>
      <c r="N53" s="48" t="e">
        <f t="shared" si="8"/>
        <v>#DIV/0!</v>
      </c>
      <c r="O53" s="4"/>
      <c r="P53" s="5" t="e">
        <f t="shared" si="13"/>
        <v>#DIV/0!</v>
      </c>
      <c r="Q53" s="4" t="e">
        <f t="shared" si="14"/>
        <v>#DIV/0!</v>
      </c>
      <c r="R53" s="15" t="e">
        <f t="shared" si="9"/>
        <v>#DIV/0!</v>
      </c>
      <c r="S53" s="4"/>
      <c r="T53" s="27"/>
      <c r="U53" s="5"/>
      <c r="V53" s="5"/>
      <c r="W53" s="5"/>
      <c r="X53" s="4"/>
      <c r="Y53" s="5"/>
      <c r="Z53" s="5"/>
      <c r="AA53" s="5"/>
      <c r="AB53" s="5"/>
      <c r="AC53" s="5"/>
      <c r="AD53" s="27"/>
      <c r="AE53" s="13"/>
      <c r="AF53" s="4"/>
      <c r="AG53" s="4"/>
      <c r="AH53" s="4"/>
    </row>
    <row r="54" spans="2:34" x14ac:dyDescent="0.25">
      <c r="B54">
        <f t="shared" si="1"/>
        <v>28</v>
      </c>
      <c r="C54" s="5" t="e">
        <f t="shared" si="10"/>
        <v>#DIV/0!</v>
      </c>
      <c r="D54" s="4" t="e">
        <f t="shared" si="0"/>
        <v>#DIV/0!</v>
      </c>
      <c r="E54" s="5" t="e">
        <f t="shared" si="2"/>
        <v>#DIV/0!</v>
      </c>
      <c r="F54" s="4" t="e">
        <f>'Alt. Rate Mech After-tax calc.'!F35</f>
        <v>#DIV/0!</v>
      </c>
      <c r="G54" s="5" t="e">
        <f t="shared" si="11"/>
        <v>#DIV/0!</v>
      </c>
      <c r="H54" s="5" t="e">
        <f t="shared" si="3"/>
        <v>#DIV/0!</v>
      </c>
      <c r="I54" s="4" t="e">
        <f t="shared" si="12"/>
        <v>#DIV/0!</v>
      </c>
      <c r="J54" s="4" t="e">
        <f t="shared" si="4"/>
        <v>#DIV/0!</v>
      </c>
      <c r="K54" s="4" t="e">
        <f t="shared" si="5"/>
        <v>#DIV/0!</v>
      </c>
      <c r="L54" s="4" t="e">
        <f t="shared" si="6"/>
        <v>#DIV/0!</v>
      </c>
      <c r="M54" s="47" t="e">
        <f t="shared" si="7"/>
        <v>#DIV/0!</v>
      </c>
      <c r="N54" s="48" t="e">
        <f t="shared" si="8"/>
        <v>#DIV/0!</v>
      </c>
      <c r="O54" s="4"/>
      <c r="P54" s="5" t="e">
        <f t="shared" si="13"/>
        <v>#DIV/0!</v>
      </c>
      <c r="Q54" s="4" t="e">
        <f t="shared" si="14"/>
        <v>#DIV/0!</v>
      </c>
      <c r="R54" s="15" t="e">
        <f t="shared" si="9"/>
        <v>#DIV/0!</v>
      </c>
      <c r="S54" s="4"/>
      <c r="T54" s="27"/>
      <c r="U54" s="5"/>
      <c r="V54" s="5"/>
      <c r="W54" s="5"/>
      <c r="X54" s="4"/>
      <c r="Y54" s="5"/>
      <c r="Z54" s="5"/>
      <c r="AA54" s="5"/>
      <c r="AB54" s="5"/>
      <c r="AC54" s="5"/>
      <c r="AD54" s="27"/>
      <c r="AE54" s="13"/>
      <c r="AF54" s="4"/>
      <c r="AG54" s="4"/>
      <c r="AH54" s="4"/>
    </row>
    <row r="55" spans="2:34" x14ac:dyDescent="0.25">
      <c r="B55">
        <f t="shared" si="1"/>
        <v>29</v>
      </c>
      <c r="C55" s="5" t="e">
        <f t="shared" si="10"/>
        <v>#DIV/0!</v>
      </c>
      <c r="D55" s="4" t="e">
        <f t="shared" si="0"/>
        <v>#DIV/0!</v>
      </c>
      <c r="E55" s="5" t="e">
        <f t="shared" si="2"/>
        <v>#DIV/0!</v>
      </c>
      <c r="F55" s="4" t="e">
        <f>'Alt. Rate Mech After-tax calc.'!F36</f>
        <v>#DIV/0!</v>
      </c>
      <c r="G55" s="5" t="e">
        <f t="shared" si="11"/>
        <v>#DIV/0!</v>
      </c>
      <c r="H55" s="5" t="e">
        <f t="shared" si="3"/>
        <v>#DIV/0!</v>
      </c>
      <c r="I55" s="4" t="e">
        <f t="shared" si="12"/>
        <v>#DIV/0!</v>
      </c>
      <c r="J55" s="4" t="e">
        <f t="shared" si="4"/>
        <v>#DIV/0!</v>
      </c>
      <c r="K55" s="4" t="e">
        <f t="shared" si="5"/>
        <v>#DIV/0!</v>
      </c>
      <c r="L55" s="4" t="e">
        <f t="shared" si="6"/>
        <v>#DIV/0!</v>
      </c>
      <c r="M55" s="47" t="e">
        <f t="shared" si="7"/>
        <v>#DIV/0!</v>
      </c>
      <c r="N55" s="48" t="e">
        <f t="shared" si="8"/>
        <v>#DIV/0!</v>
      </c>
      <c r="O55" s="4"/>
      <c r="P55" s="5" t="e">
        <f t="shared" si="13"/>
        <v>#DIV/0!</v>
      </c>
      <c r="Q55" s="4" t="e">
        <f t="shared" si="14"/>
        <v>#DIV/0!</v>
      </c>
      <c r="R55" s="15" t="e">
        <f t="shared" si="9"/>
        <v>#DIV/0!</v>
      </c>
      <c r="S55" s="4"/>
      <c r="T55" s="27"/>
      <c r="U55" s="5"/>
      <c r="V55" s="5"/>
      <c r="W55" s="5"/>
      <c r="X55" s="4"/>
      <c r="Y55" s="5"/>
      <c r="Z55" s="5"/>
      <c r="AA55" s="5"/>
      <c r="AB55" s="5"/>
      <c r="AC55" s="5"/>
      <c r="AD55" s="27"/>
      <c r="AE55" s="13"/>
      <c r="AF55" s="4"/>
      <c r="AG55" s="4"/>
      <c r="AH55" s="4"/>
    </row>
    <row r="56" spans="2:34" x14ac:dyDescent="0.25">
      <c r="B56">
        <f t="shared" si="1"/>
        <v>30</v>
      </c>
      <c r="C56" s="5" t="e">
        <f t="shared" si="10"/>
        <v>#DIV/0!</v>
      </c>
      <c r="D56" s="4" t="e">
        <f t="shared" si="0"/>
        <v>#DIV/0!</v>
      </c>
      <c r="E56" s="5" t="e">
        <f t="shared" si="2"/>
        <v>#DIV/0!</v>
      </c>
      <c r="F56" s="4" t="e">
        <f>'Alt. Rate Mech After-tax calc.'!F37</f>
        <v>#DIV/0!</v>
      </c>
      <c r="G56" s="5" t="e">
        <f t="shared" si="11"/>
        <v>#DIV/0!</v>
      </c>
      <c r="H56" s="5" t="e">
        <f t="shared" si="3"/>
        <v>#DIV/0!</v>
      </c>
      <c r="I56" s="4" t="e">
        <f t="shared" si="12"/>
        <v>#DIV/0!</v>
      </c>
      <c r="J56" s="4" t="e">
        <f t="shared" si="4"/>
        <v>#DIV/0!</v>
      </c>
      <c r="K56" s="4" t="e">
        <f t="shared" si="5"/>
        <v>#DIV/0!</v>
      </c>
      <c r="L56" s="4" t="e">
        <f t="shared" si="6"/>
        <v>#DIV/0!</v>
      </c>
      <c r="M56" s="47" t="e">
        <f t="shared" si="7"/>
        <v>#DIV/0!</v>
      </c>
      <c r="N56" s="48" t="e">
        <f t="shared" si="8"/>
        <v>#DIV/0!</v>
      </c>
      <c r="O56" s="4"/>
      <c r="P56" s="5" t="e">
        <f t="shared" si="13"/>
        <v>#DIV/0!</v>
      </c>
      <c r="Q56" s="4" t="e">
        <f t="shared" si="14"/>
        <v>#DIV/0!</v>
      </c>
      <c r="R56" s="15" t="e">
        <f t="shared" si="9"/>
        <v>#DIV/0!</v>
      </c>
      <c r="S56" s="4"/>
      <c r="T56" s="27"/>
      <c r="U56" s="5"/>
      <c r="V56" s="5"/>
      <c r="W56" s="5"/>
      <c r="X56" s="4"/>
      <c r="Y56" s="5"/>
      <c r="Z56" s="5"/>
      <c r="AA56" s="5"/>
      <c r="AB56" s="5"/>
      <c r="AC56" s="5"/>
      <c r="AD56" s="27"/>
      <c r="AE56" s="13"/>
      <c r="AF56" s="4"/>
      <c r="AG56" s="4"/>
      <c r="AH56" s="4"/>
    </row>
    <row r="57" spans="2:34" x14ac:dyDescent="0.25">
      <c r="B57">
        <f t="shared" si="1"/>
        <v>31</v>
      </c>
      <c r="C57" s="5" t="e">
        <f t="shared" si="10"/>
        <v>#DIV/0!</v>
      </c>
      <c r="D57" s="4" t="e">
        <f t="shared" si="0"/>
        <v>#DIV/0!</v>
      </c>
      <c r="E57" s="5" t="e">
        <f t="shared" si="2"/>
        <v>#DIV/0!</v>
      </c>
      <c r="F57" s="4" t="e">
        <f>'Alt. Rate Mech After-tax calc.'!F38</f>
        <v>#DIV/0!</v>
      </c>
      <c r="G57" s="5" t="e">
        <f t="shared" si="11"/>
        <v>#DIV/0!</v>
      </c>
      <c r="H57" s="5" t="e">
        <f t="shared" si="3"/>
        <v>#DIV/0!</v>
      </c>
      <c r="I57" s="4" t="e">
        <f t="shared" si="12"/>
        <v>#DIV/0!</v>
      </c>
      <c r="J57" s="4" t="e">
        <f t="shared" si="4"/>
        <v>#DIV/0!</v>
      </c>
      <c r="K57" s="4" t="e">
        <f t="shared" si="5"/>
        <v>#DIV/0!</v>
      </c>
      <c r="L57" s="4" t="e">
        <f t="shared" si="6"/>
        <v>#DIV/0!</v>
      </c>
      <c r="M57" s="47" t="e">
        <f t="shared" si="7"/>
        <v>#DIV/0!</v>
      </c>
      <c r="N57" s="48" t="e">
        <f t="shared" si="8"/>
        <v>#DIV/0!</v>
      </c>
      <c r="O57" s="4"/>
      <c r="P57" s="5" t="e">
        <f t="shared" si="13"/>
        <v>#DIV/0!</v>
      </c>
      <c r="Q57" s="4" t="e">
        <f t="shared" si="14"/>
        <v>#DIV/0!</v>
      </c>
      <c r="R57" s="15" t="e">
        <f t="shared" si="9"/>
        <v>#DIV/0!</v>
      </c>
      <c r="S57" s="4"/>
      <c r="T57" s="27"/>
      <c r="U57" s="5"/>
      <c r="V57" s="5"/>
      <c r="W57" s="5"/>
      <c r="X57" s="4"/>
      <c r="Y57" s="5"/>
      <c r="Z57" s="5"/>
      <c r="AA57" s="5"/>
      <c r="AB57" s="5"/>
      <c r="AC57" s="5"/>
      <c r="AD57" s="27"/>
      <c r="AE57" s="13"/>
      <c r="AF57" s="4"/>
      <c r="AG57" s="4"/>
      <c r="AH57" s="4"/>
    </row>
    <row r="58" spans="2:34" x14ac:dyDescent="0.25">
      <c r="B58">
        <f t="shared" si="1"/>
        <v>32</v>
      </c>
      <c r="C58" s="5" t="e">
        <f t="shared" si="10"/>
        <v>#DIV/0!</v>
      </c>
      <c r="D58" s="4" t="e">
        <f t="shared" si="0"/>
        <v>#DIV/0!</v>
      </c>
      <c r="E58" s="5" t="e">
        <f t="shared" si="2"/>
        <v>#DIV/0!</v>
      </c>
      <c r="F58" s="4" t="e">
        <f>'Alt. Rate Mech After-tax calc.'!F39</f>
        <v>#DIV/0!</v>
      </c>
      <c r="G58" s="5" t="e">
        <f t="shared" si="11"/>
        <v>#DIV/0!</v>
      </c>
      <c r="H58" s="5" t="e">
        <f t="shared" si="3"/>
        <v>#DIV/0!</v>
      </c>
      <c r="I58" s="4" t="e">
        <f t="shared" si="12"/>
        <v>#DIV/0!</v>
      </c>
      <c r="J58" s="4" t="e">
        <f t="shared" si="4"/>
        <v>#DIV/0!</v>
      </c>
      <c r="K58" s="4" t="e">
        <f t="shared" si="5"/>
        <v>#DIV/0!</v>
      </c>
      <c r="L58" s="4" t="e">
        <f t="shared" si="6"/>
        <v>#DIV/0!</v>
      </c>
      <c r="M58" s="47" t="e">
        <f t="shared" si="7"/>
        <v>#DIV/0!</v>
      </c>
      <c r="N58" s="48" t="e">
        <f t="shared" si="8"/>
        <v>#DIV/0!</v>
      </c>
      <c r="O58" s="4"/>
      <c r="P58" s="5" t="e">
        <f t="shared" si="13"/>
        <v>#DIV/0!</v>
      </c>
      <c r="Q58" s="4" t="e">
        <f t="shared" si="14"/>
        <v>#DIV/0!</v>
      </c>
      <c r="R58" s="15" t="e">
        <f t="shared" si="9"/>
        <v>#DIV/0!</v>
      </c>
      <c r="S58" s="4"/>
      <c r="T58" s="27"/>
      <c r="U58" s="5"/>
      <c r="V58" s="5"/>
      <c r="W58" s="5"/>
      <c r="X58" s="4"/>
      <c r="Y58" s="5"/>
      <c r="Z58" s="5"/>
      <c r="AA58" s="5"/>
      <c r="AB58" s="5"/>
      <c r="AC58" s="5"/>
      <c r="AD58" s="27"/>
      <c r="AE58" s="13"/>
      <c r="AF58" s="4"/>
      <c r="AG58" s="4"/>
      <c r="AH58" s="4"/>
    </row>
    <row r="59" spans="2:34" x14ac:dyDescent="0.25">
      <c r="B59">
        <f t="shared" si="1"/>
        <v>33</v>
      </c>
      <c r="C59" s="5" t="e">
        <f t="shared" si="10"/>
        <v>#DIV/0!</v>
      </c>
      <c r="D59" s="4" t="e">
        <f t="shared" si="0"/>
        <v>#DIV/0!</v>
      </c>
      <c r="E59" s="5" t="e">
        <f t="shared" si="2"/>
        <v>#DIV/0!</v>
      </c>
      <c r="F59" s="4" t="e">
        <f>'Alt. Rate Mech After-tax calc.'!F40</f>
        <v>#DIV/0!</v>
      </c>
      <c r="G59" s="5" t="e">
        <f t="shared" si="11"/>
        <v>#DIV/0!</v>
      </c>
      <c r="H59" s="5" t="e">
        <f t="shared" si="3"/>
        <v>#DIV/0!</v>
      </c>
      <c r="I59" s="4" t="e">
        <f t="shared" si="12"/>
        <v>#DIV/0!</v>
      </c>
      <c r="J59" s="4" t="e">
        <f t="shared" si="4"/>
        <v>#DIV/0!</v>
      </c>
      <c r="K59" s="4" t="e">
        <f t="shared" si="5"/>
        <v>#DIV/0!</v>
      </c>
      <c r="L59" s="4" t="e">
        <f t="shared" si="6"/>
        <v>#DIV/0!</v>
      </c>
      <c r="M59" s="47" t="e">
        <f t="shared" si="7"/>
        <v>#DIV/0!</v>
      </c>
      <c r="N59" s="48" t="e">
        <f t="shared" si="8"/>
        <v>#DIV/0!</v>
      </c>
      <c r="O59" s="4"/>
      <c r="P59" s="5" t="e">
        <f t="shared" si="13"/>
        <v>#DIV/0!</v>
      </c>
      <c r="Q59" s="4" t="e">
        <f t="shared" si="14"/>
        <v>#DIV/0!</v>
      </c>
      <c r="R59" s="15" t="e">
        <f t="shared" si="9"/>
        <v>#DIV/0!</v>
      </c>
      <c r="S59" s="4"/>
      <c r="T59" s="27"/>
      <c r="U59" s="5"/>
      <c r="V59" s="5"/>
      <c r="W59" s="5"/>
      <c r="X59" s="4"/>
      <c r="Y59" s="5"/>
      <c r="Z59" s="5"/>
      <c r="AA59" s="5"/>
      <c r="AB59" s="5"/>
      <c r="AC59" s="5"/>
      <c r="AD59" s="27"/>
      <c r="AE59" s="13"/>
      <c r="AF59" s="4"/>
      <c r="AG59" s="4"/>
      <c r="AH59" s="4"/>
    </row>
    <row r="60" spans="2:34" x14ac:dyDescent="0.25">
      <c r="B60">
        <f t="shared" si="1"/>
        <v>34</v>
      </c>
      <c r="C60" s="5" t="e">
        <f t="shared" si="10"/>
        <v>#DIV/0!</v>
      </c>
      <c r="D60" s="4" t="e">
        <f t="shared" si="0"/>
        <v>#DIV/0!</v>
      </c>
      <c r="E60" s="5" t="e">
        <f t="shared" si="2"/>
        <v>#DIV/0!</v>
      </c>
      <c r="F60" s="4" t="e">
        <f>'Alt. Rate Mech After-tax calc.'!F41</f>
        <v>#DIV/0!</v>
      </c>
      <c r="G60" s="5" t="e">
        <f t="shared" si="11"/>
        <v>#DIV/0!</v>
      </c>
      <c r="H60" s="5" t="e">
        <f t="shared" si="3"/>
        <v>#DIV/0!</v>
      </c>
      <c r="I60" s="4" t="e">
        <f t="shared" si="12"/>
        <v>#DIV/0!</v>
      </c>
      <c r="J60" s="4" t="e">
        <f t="shared" si="4"/>
        <v>#DIV/0!</v>
      </c>
      <c r="K60" s="4" t="e">
        <f t="shared" si="5"/>
        <v>#DIV/0!</v>
      </c>
      <c r="L60" s="4" t="e">
        <f t="shared" si="6"/>
        <v>#DIV/0!</v>
      </c>
      <c r="M60" s="47" t="e">
        <f t="shared" si="7"/>
        <v>#DIV/0!</v>
      </c>
      <c r="N60" s="48" t="e">
        <f t="shared" si="8"/>
        <v>#DIV/0!</v>
      </c>
      <c r="O60" s="4"/>
      <c r="P60" s="5" t="e">
        <f t="shared" si="13"/>
        <v>#DIV/0!</v>
      </c>
      <c r="Q60" s="4" t="e">
        <f t="shared" si="14"/>
        <v>#DIV/0!</v>
      </c>
      <c r="R60" s="15" t="e">
        <f t="shared" si="9"/>
        <v>#DIV/0!</v>
      </c>
      <c r="S60" s="4"/>
      <c r="T60" s="27"/>
      <c r="U60" s="5"/>
      <c r="V60" s="5"/>
      <c r="W60" s="5"/>
      <c r="X60" s="4"/>
      <c r="Y60" s="5"/>
      <c r="Z60" s="5"/>
      <c r="AA60" s="5"/>
      <c r="AB60" s="5"/>
      <c r="AC60" s="5"/>
      <c r="AD60" s="27"/>
      <c r="AE60" s="13"/>
      <c r="AF60" s="4"/>
      <c r="AG60" s="4"/>
      <c r="AH60" s="4"/>
    </row>
    <row r="61" spans="2:34" x14ac:dyDescent="0.25">
      <c r="B61">
        <f t="shared" si="1"/>
        <v>35</v>
      </c>
      <c r="C61" s="5" t="e">
        <f t="shared" si="10"/>
        <v>#DIV/0!</v>
      </c>
      <c r="D61" s="4" t="e">
        <f t="shared" si="0"/>
        <v>#DIV/0!</v>
      </c>
      <c r="E61" s="5" t="e">
        <f t="shared" si="2"/>
        <v>#DIV/0!</v>
      </c>
      <c r="F61" s="4" t="e">
        <f>'Alt. Rate Mech After-tax calc.'!F42</f>
        <v>#DIV/0!</v>
      </c>
      <c r="G61" s="5" t="e">
        <f t="shared" si="11"/>
        <v>#DIV/0!</v>
      </c>
      <c r="H61" s="5" t="e">
        <f t="shared" si="3"/>
        <v>#DIV/0!</v>
      </c>
      <c r="I61" s="4" t="e">
        <f t="shared" si="12"/>
        <v>#DIV/0!</v>
      </c>
      <c r="J61" s="4" t="e">
        <f t="shared" si="4"/>
        <v>#DIV/0!</v>
      </c>
      <c r="K61" s="4" t="e">
        <f t="shared" si="5"/>
        <v>#DIV/0!</v>
      </c>
      <c r="L61" s="4" t="e">
        <f t="shared" si="6"/>
        <v>#DIV/0!</v>
      </c>
      <c r="M61" s="47" t="e">
        <f t="shared" si="7"/>
        <v>#DIV/0!</v>
      </c>
      <c r="N61" s="48" t="e">
        <f t="shared" si="8"/>
        <v>#DIV/0!</v>
      </c>
      <c r="O61" s="4"/>
      <c r="P61" s="5" t="e">
        <f t="shared" si="13"/>
        <v>#DIV/0!</v>
      </c>
      <c r="Q61" s="4" t="e">
        <f t="shared" si="14"/>
        <v>#DIV/0!</v>
      </c>
      <c r="R61" s="15" t="e">
        <f t="shared" si="9"/>
        <v>#DIV/0!</v>
      </c>
      <c r="S61" s="4"/>
      <c r="T61" s="27"/>
      <c r="U61" s="5"/>
      <c r="V61" s="5"/>
      <c r="W61" s="5"/>
      <c r="X61" s="4"/>
      <c r="Y61" s="5"/>
      <c r="Z61" s="5"/>
      <c r="AA61" s="5"/>
      <c r="AB61" s="5"/>
      <c r="AC61" s="5"/>
      <c r="AD61" s="27"/>
      <c r="AE61" s="13"/>
      <c r="AF61" s="4"/>
      <c r="AG61" s="4"/>
      <c r="AH61" s="4"/>
    </row>
    <row r="62" spans="2:34" x14ac:dyDescent="0.25">
      <c r="B62">
        <f t="shared" si="1"/>
        <v>36</v>
      </c>
      <c r="C62" s="5" t="e">
        <f t="shared" si="10"/>
        <v>#DIV/0!</v>
      </c>
      <c r="D62" s="4" t="e">
        <f t="shared" si="0"/>
        <v>#DIV/0!</v>
      </c>
      <c r="E62" s="5" t="e">
        <f t="shared" si="2"/>
        <v>#DIV/0!</v>
      </c>
      <c r="F62" s="4" t="e">
        <f>'Alt. Rate Mech After-tax calc.'!F43</f>
        <v>#DIV/0!</v>
      </c>
      <c r="G62" s="5" t="e">
        <f t="shared" si="11"/>
        <v>#DIV/0!</v>
      </c>
      <c r="H62" s="5" t="e">
        <f t="shared" si="3"/>
        <v>#DIV/0!</v>
      </c>
      <c r="I62" s="4" t="e">
        <f t="shared" si="12"/>
        <v>#DIV/0!</v>
      </c>
      <c r="J62" s="4" t="e">
        <f t="shared" si="4"/>
        <v>#DIV/0!</v>
      </c>
      <c r="K62" s="4" t="e">
        <f t="shared" si="5"/>
        <v>#DIV/0!</v>
      </c>
      <c r="L62" s="4" t="e">
        <f t="shared" si="6"/>
        <v>#DIV/0!</v>
      </c>
      <c r="M62" s="47" t="e">
        <f t="shared" si="7"/>
        <v>#DIV/0!</v>
      </c>
      <c r="N62" s="48" t="e">
        <f t="shared" si="8"/>
        <v>#DIV/0!</v>
      </c>
      <c r="O62" s="4"/>
      <c r="P62" s="5" t="e">
        <f t="shared" si="13"/>
        <v>#DIV/0!</v>
      </c>
      <c r="Q62" s="4" t="e">
        <f t="shared" si="14"/>
        <v>#DIV/0!</v>
      </c>
      <c r="R62" s="15" t="e">
        <f t="shared" si="9"/>
        <v>#DIV/0!</v>
      </c>
      <c r="S62" s="4"/>
      <c r="T62" s="27"/>
      <c r="U62" s="5"/>
      <c r="V62" s="5"/>
      <c r="W62" s="5"/>
      <c r="X62" s="4"/>
      <c r="Y62" s="5"/>
      <c r="Z62" s="5"/>
      <c r="AA62" s="5"/>
      <c r="AB62" s="5"/>
      <c r="AC62" s="5"/>
      <c r="AD62" s="27"/>
      <c r="AE62" s="13"/>
      <c r="AF62" s="4"/>
      <c r="AG62" s="4"/>
      <c r="AH62" s="4"/>
    </row>
    <row r="63" spans="2:34" x14ac:dyDescent="0.25">
      <c r="B63">
        <f t="shared" si="1"/>
        <v>37</v>
      </c>
      <c r="C63" s="5" t="e">
        <f t="shared" si="10"/>
        <v>#DIV/0!</v>
      </c>
      <c r="D63" s="4" t="e">
        <f t="shared" si="0"/>
        <v>#DIV/0!</v>
      </c>
      <c r="E63" s="5" t="e">
        <f t="shared" si="2"/>
        <v>#DIV/0!</v>
      </c>
      <c r="F63" s="4" t="e">
        <f>'Alt. Rate Mech After-tax calc.'!F44</f>
        <v>#DIV/0!</v>
      </c>
      <c r="G63" s="5" t="e">
        <f t="shared" si="11"/>
        <v>#DIV/0!</v>
      </c>
      <c r="H63" s="5" t="e">
        <f t="shared" si="3"/>
        <v>#DIV/0!</v>
      </c>
      <c r="I63" s="4" t="e">
        <f t="shared" si="12"/>
        <v>#DIV/0!</v>
      </c>
      <c r="J63" s="4" t="e">
        <f t="shared" si="4"/>
        <v>#DIV/0!</v>
      </c>
      <c r="K63" s="4" t="e">
        <f t="shared" si="5"/>
        <v>#DIV/0!</v>
      </c>
      <c r="L63" s="4" t="e">
        <f t="shared" si="6"/>
        <v>#DIV/0!</v>
      </c>
      <c r="M63" s="47" t="e">
        <f t="shared" si="7"/>
        <v>#DIV/0!</v>
      </c>
      <c r="N63" s="48" t="e">
        <f t="shared" si="8"/>
        <v>#DIV/0!</v>
      </c>
      <c r="O63" s="4"/>
      <c r="P63" s="5" t="e">
        <f t="shared" si="13"/>
        <v>#DIV/0!</v>
      </c>
      <c r="Q63" s="4" t="e">
        <f t="shared" si="14"/>
        <v>#DIV/0!</v>
      </c>
      <c r="R63" s="15" t="e">
        <f t="shared" si="9"/>
        <v>#DIV/0!</v>
      </c>
      <c r="S63" s="4"/>
      <c r="T63" s="27"/>
      <c r="U63" s="5"/>
      <c r="V63" s="5"/>
      <c r="W63" s="5"/>
      <c r="X63" s="4"/>
      <c r="Y63" s="5"/>
      <c r="Z63" s="5"/>
      <c r="AA63" s="5"/>
      <c r="AB63" s="5"/>
      <c r="AC63" s="5"/>
      <c r="AD63" s="27"/>
      <c r="AE63" s="13"/>
      <c r="AF63" s="4"/>
      <c r="AG63" s="4"/>
      <c r="AH63" s="4"/>
    </row>
    <row r="64" spans="2:34" x14ac:dyDescent="0.25">
      <c r="B64">
        <f t="shared" si="1"/>
        <v>38</v>
      </c>
      <c r="C64" s="5" t="e">
        <f t="shared" si="10"/>
        <v>#DIV/0!</v>
      </c>
      <c r="D64" s="4" t="e">
        <f t="shared" si="0"/>
        <v>#DIV/0!</v>
      </c>
      <c r="E64" s="5" t="e">
        <f t="shared" si="2"/>
        <v>#DIV/0!</v>
      </c>
      <c r="F64" s="4" t="e">
        <f>'Alt. Rate Mech After-tax calc.'!F45</f>
        <v>#DIV/0!</v>
      </c>
      <c r="G64" s="5" t="e">
        <f t="shared" si="11"/>
        <v>#DIV/0!</v>
      </c>
      <c r="H64" s="5" t="e">
        <f t="shared" si="3"/>
        <v>#DIV/0!</v>
      </c>
      <c r="I64" s="4" t="e">
        <f t="shared" si="12"/>
        <v>#DIV/0!</v>
      </c>
      <c r="J64" s="4" t="e">
        <f t="shared" si="4"/>
        <v>#DIV/0!</v>
      </c>
      <c r="K64" s="4" t="e">
        <f t="shared" si="5"/>
        <v>#DIV/0!</v>
      </c>
      <c r="L64" s="4" t="e">
        <f t="shared" si="6"/>
        <v>#DIV/0!</v>
      </c>
      <c r="M64" s="47" t="e">
        <f t="shared" si="7"/>
        <v>#DIV/0!</v>
      </c>
      <c r="N64" s="48" t="e">
        <f t="shared" si="8"/>
        <v>#DIV/0!</v>
      </c>
      <c r="O64" s="4"/>
      <c r="P64" s="5" t="e">
        <f t="shared" si="13"/>
        <v>#DIV/0!</v>
      </c>
      <c r="Q64" s="4" t="e">
        <f t="shared" si="14"/>
        <v>#DIV/0!</v>
      </c>
      <c r="R64" s="15" t="e">
        <f t="shared" si="9"/>
        <v>#DIV/0!</v>
      </c>
      <c r="S64" s="4"/>
      <c r="T64" s="27"/>
      <c r="U64" s="5"/>
      <c r="V64" s="5"/>
      <c r="W64" s="5"/>
      <c r="X64" s="4"/>
      <c r="Y64" s="5"/>
      <c r="Z64" s="5"/>
      <c r="AA64" s="5"/>
      <c r="AB64" s="5"/>
      <c r="AC64" s="5"/>
      <c r="AD64" s="27"/>
      <c r="AE64" s="13"/>
      <c r="AF64" s="4"/>
      <c r="AG64" s="4"/>
      <c r="AH64" s="4"/>
    </row>
    <row r="65" spans="2:34" x14ac:dyDescent="0.25">
      <c r="B65">
        <f t="shared" si="1"/>
        <v>39</v>
      </c>
      <c r="C65" s="5" t="e">
        <f t="shared" si="10"/>
        <v>#DIV/0!</v>
      </c>
      <c r="D65" s="4" t="e">
        <f t="shared" si="0"/>
        <v>#DIV/0!</v>
      </c>
      <c r="E65" s="5" t="e">
        <f t="shared" si="2"/>
        <v>#DIV/0!</v>
      </c>
      <c r="F65" s="4" t="e">
        <f>'Alt. Rate Mech After-tax calc.'!F46</f>
        <v>#DIV/0!</v>
      </c>
      <c r="G65" s="5" t="e">
        <f t="shared" si="11"/>
        <v>#DIV/0!</v>
      </c>
      <c r="H65" s="5" t="e">
        <f t="shared" si="3"/>
        <v>#DIV/0!</v>
      </c>
      <c r="I65" s="4" t="e">
        <f t="shared" si="12"/>
        <v>#DIV/0!</v>
      </c>
      <c r="J65" s="4" t="e">
        <f t="shared" si="4"/>
        <v>#DIV/0!</v>
      </c>
      <c r="K65" s="4" t="e">
        <f t="shared" si="5"/>
        <v>#DIV/0!</v>
      </c>
      <c r="L65" s="4" t="e">
        <f t="shared" si="6"/>
        <v>#DIV/0!</v>
      </c>
      <c r="M65" s="47" t="e">
        <f t="shared" si="7"/>
        <v>#DIV/0!</v>
      </c>
      <c r="N65" s="48" t="e">
        <f t="shared" si="8"/>
        <v>#DIV/0!</v>
      </c>
      <c r="O65" s="4"/>
      <c r="P65" s="5" t="e">
        <f t="shared" si="13"/>
        <v>#DIV/0!</v>
      </c>
      <c r="Q65" s="4" t="e">
        <f t="shared" si="14"/>
        <v>#DIV/0!</v>
      </c>
      <c r="R65" s="15" t="e">
        <f t="shared" si="9"/>
        <v>#DIV/0!</v>
      </c>
      <c r="S65" s="4"/>
      <c r="T65" s="27"/>
      <c r="U65" s="5"/>
      <c r="V65" s="5"/>
      <c r="W65" s="5"/>
      <c r="X65" s="4"/>
      <c r="Y65" s="5"/>
      <c r="Z65" s="5"/>
      <c r="AA65" s="5"/>
      <c r="AB65" s="5"/>
      <c r="AC65" s="5"/>
      <c r="AD65" s="27"/>
      <c r="AE65" s="13"/>
      <c r="AF65" s="4"/>
      <c r="AG65" s="4"/>
      <c r="AH65" s="4"/>
    </row>
    <row r="66" spans="2:34" x14ac:dyDescent="0.25">
      <c r="B66">
        <f t="shared" si="1"/>
        <v>40</v>
      </c>
      <c r="C66" s="5" t="e">
        <f t="shared" si="10"/>
        <v>#DIV/0!</v>
      </c>
      <c r="D66" s="4" t="e">
        <f t="shared" si="0"/>
        <v>#DIV/0!</v>
      </c>
      <c r="E66" s="5" t="e">
        <f t="shared" si="2"/>
        <v>#DIV/0!</v>
      </c>
      <c r="F66" s="4" t="e">
        <f>'Alt. Rate Mech After-tax calc.'!F47</f>
        <v>#DIV/0!</v>
      </c>
      <c r="G66" s="5" t="e">
        <f t="shared" si="11"/>
        <v>#DIV/0!</v>
      </c>
      <c r="H66" s="5" t="e">
        <f t="shared" si="3"/>
        <v>#DIV/0!</v>
      </c>
      <c r="I66" s="4" t="e">
        <f t="shared" si="12"/>
        <v>#DIV/0!</v>
      </c>
      <c r="J66" s="4" t="e">
        <f t="shared" si="4"/>
        <v>#DIV/0!</v>
      </c>
      <c r="K66" s="4" t="e">
        <f t="shared" si="5"/>
        <v>#DIV/0!</v>
      </c>
      <c r="L66" s="4" t="e">
        <f t="shared" si="6"/>
        <v>#DIV/0!</v>
      </c>
      <c r="M66" s="47" t="e">
        <f t="shared" si="7"/>
        <v>#DIV/0!</v>
      </c>
      <c r="N66" s="48" t="e">
        <f t="shared" si="8"/>
        <v>#DIV/0!</v>
      </c>
      <c r="O66" s="4"/>
      <c r="P66" s="5" t="e">
        <f t="shared" si="13"/>
        <v>#DIV/0!</v>
      </c>
      <c r="Q66" s="4" t="e">
        <f t="shared" si="14"/>
        <v>#DIV/0!</v>
      </c>
      <c r="R66" s="15" t="e">
        <f t="shared" si="9"/>
        <v>#DIV/0!</v>
      </c>
      <c r="S66" s="4"/>
      <c r="T66" s="27"/>
      <c r="U66" s="5"/>
      <c r="V66" s="5"/>
      <c r="W66" s="5"/>
      <c r="X66" s="4"/>
      <c r="Y66" s="5"/>
      <c r="Z66" s="5"/>
      <c r="AA66" s="5"/>
      <c r="AB66" s="5"/>
      <c r="AC66" s="5"/>
      <c r="AD66" s="27"/>
      <c r="AE66" s="13"/>
      <c r="AF66" s="4"/>
      <c r="AG66" s="4"/>
      <c r="AH66" s="4"/>
    </row>
    <row r="67" spans="2:34" x14ac:dyDescent="0.25">
      <c r="B67">
        <f t="shared" si="1"/>
        <v>41</v>
      </c>
      <c r="C67" s="5" t="e">
        <f t="shared" si="10"/>
        <v>#DIV/0!</v>
      </c>
      <c r="D67" s="4" t="e">
        <f t="shared" si="0"/>
        <v>#DIV/0!</v>
      </c>
      <c r="E67" s="5" t="e">
        <f t="shared" si="2"/>
        <v>#DIV/0!</v>
      </c>
      <c r="F67" s="4" t="e">
        <f>'Alt. Rate Mech After-tax calc.'!F48</f>
        <v>#DIV/0!</v>
      </c>
      <c r="G67" s="5" t="e">
        <f t="shared" si="11"/>
        <v>#DIV/0!</v>
      </c>
      <c r="H67" s="5" t="e">
        <f t="shared" si="3"/>
        <v>#DIV/0!</v>
      </c>
      <c r="I67" s="4" t="e">
        <f t="shared" si="12"/>
        <v>#DIV/0!</v>
      </c>
      <c r="J67" s="4" t="e">
        <f t="shared" si="4"/>
        <v>#DIV/0!</v>
      </c>
      <c r="K67" s="4" t="e">
        <f t="shared" si="5"/>
        <v>#DIV/0!</v>
      </c>
      <c r="L67" s="4" t="e">
        <f t="shared" si="6"/>
        <v>#DIV/0!</v>
      </c>
      <c r="M67" s="47" t="e">
        <f t="shared" si="7"/>
        <v>#DIV/0!</v>
      </c>
      <c r="N67" s="48" t="e">
        <f t="shared" si="8"/>
        <v>#DIV/0!</v>
      </c>
      <c r="O67" s="4"/>
      <c r="P67" s="5" t="e">
        <f t="shared" si="13"/>
        <v>#DIV/0!</v>
      </c>
      <c r="Q67" s="4" t="e">
        <f t="shared" si="14"/>
        <v>#DIV/0!</v>
      </c>
      <c r="R67" s="15" t="e">
        <f t="shared" si="9"/>
        <v>#DIV/0!</v>
      </c>
      <c r="S67" s="4"/>
      <c r="T67" s="27"/>
      <c r="U67" s="5"/>
      <c r="V67" s="5"/>
      <c r="W67" s="5"/>
      <c r="X67" s="4"/>
      <c r="Y67" s="5"/>
      <c r="Z67" s="5"/>
      <c r="AA67" s="5"/>
      <c r="AB67" s="5"/>
      <c r="AC67" s="5"/>
      <c r="AD67" s="27"/>
      <c r="AE67" s="13"/>
      <c r="AF67" s="4"/>
      <c r="AG67" s="4"/>
      <c r="AH67" s="4"/>
    </row>
    <row r="68" spans="2:34" x14ac:dyDescent="0.25">
      <c r="B68">
        <f t="shared" si="1"/>
        <v>42</v>
      </c>
      <c r="C68" s="5" t="e">
        <f t="shared" si="10"/>
        <v>#DIV/0!</v>
      </c>
      <c r="D68" s="4" t="e">
        <f t="shared" si="0"/>
        <v>#DIV/0!</v>
      </c>
      <c r="E68" s="5" t="e">
        <f t="shared" si="2"/>
        <v>#DIV/0!</v>
      </c>
      <c r="F68" s="4" t="e">
        <f>'Alt. Rate Mech After-tax calc.'!F49</f>
        <v>#DIV/0!</v>
      </c>
      <c r="G68" s="5" t="e">
        <f t="shared" si="11"/>
        <v>#DIV/0!</v>
      </c>
      <c r="H68" s="5" t="e">
        <f t="shared" si="3"/>
        <v>#DIV/0!</v>
      </c>
      <c r="I68" s="4" t="e">
        <f t="shared" si="12"/>
        <v>#DIV/0!</v>
      </c>
      <c r="J68" s="4" t="e">
        <f t="shared" si="4"/>
        <v>#DIV/0!</v>
      </c>
      <c r="K68" s="4" t="e">
        <f t="shared" si="5"/>
        <v>#DIV/0!</v>
      </c>
      <c r="L68" s="4" t="e">
        <f t="shared" si="6"/>
        <v>#DIV/0!</v>
      </c>
      <c r="M68" s="47" t="e">
        <f t="shared" si="7"/>
        <v>#DIV/0!</v>
      </c>
      <c r="N68" s="48" t="e">
        <f t="shared" si="8"/>
        <v>#DIV/0!</v>
      </c>
      <c r="O68" s="4"/>
      <c r="P68" s="5" t="e">
        <f t="shared" si="13"/>
        <v>#DIV/0!</v>
      </c>
      <c r="Q68" s="4" t="e">
        <f t="shared" si="14"/>
        <v>#DIV/0!</v>
      </c>
      <c r="R68" s="15" t="e">
        <f t="shared" si="9"/>
        <v>#DIV/0!</v>
      </c>
      <c r="S68" s="4"/>
      <c r="T68" s="27"/>
      <c r="U68" s="5"/>
      <c r="V68" s="5"/>
      <c r="W68" s="5"/>
      <c r="X68" s="4"/>
      <c r="Y68" s="5"/>
      <c r="Z68" s="5"/>
      <c r="AA68" s="5"/>
      <c r="AB68" s="5"/>
      <c r="AC68" s="5"/>
      <c r="AD68" s="27"/>
      <c r="AE68" s="13"/>
      <c r="AF68" s="4"/>
      <c r="AG68" s="4"/>
      <c r="AH68" s="4"/>
    </row>
    <row r="69" spans="2:34" x14ac:dyDescent="0.25">
      <c r="B69">
        <f t="shared" si="1"/>
        <v>43</v>
      </c>
      <c r="C69" s="5" t="e">
        <f t="shared" si="10"/>
        <v>#DIV/0!</v>
      </c>
      <c r="D69" s="4" t="e">
        <f t="shared" si="0"/>
        <v>#DIV/0!</v>
      </c>
      <c r="E69" s="5" t="e">
        <f t="shared" si="2"/>
        <v>#DIV/0!</v>
      </c>
      <c r="F69" s="4" t="e">
        <f>'Alt. Rate Mech After-tax calc.'!F50</f>
        <v>#DIV/0!</v>
      </c>
      <c r="G69" s="5" t="e">
        <f t="shared" si="11"/>
        <v>#DIV/0!</v>
      </c>
      <c r="H69" s="5" t="e">
        <f t="shared" si="3"/>
        <v>#DIV/0!</v>
      </c>
      <c r="I69" s="4" t="e">
        <f t="shared" si="12"/>
        <v>#DIV/0!</v>
      </c>
      <c r="J69" s="4" t="e">
        <f t="shared" si="4"/>
        <v>#DIV/0!</v>
      </c>
      <c r="K69" s="4" t="e">
        <f t="shared" si="5"/>
        <v>#DIV/0!</v>
      </c>
      <c r="L69" s="4" t="e">
        <f t="shared" si="6"/>
        <v>#DIV/0!</v>
      </c>
      <c r="M69" s="47" t="e">
        <f t="shared" si="7"/>
        <v>#DIV/0!</v>
      </c>
      <c r="N69" s="48" t="e">
        <f t="shared" si="8"/>
        <v>#DIV/0!</v>
      </c>
      <c r="O69" s="4"/>
      <c r="P69" s="5" t="e">
        <f t="shared" si="13"/>
        <v>#DIV/0!</v>
      </c>
      <c r="Q69" s="4" t="e">
        <f t="shared" si="14"/>
        <v>#DIV/0!</v>
      </c>
      <c r="R69" s="15" t="e">
        <f t="shared" si="9"/>
        <v>#DIV/0!</v>
      </c>
      <c r="S69" s="4"/>
      <c r="T69" s="27"/>
      <c r="U69" s="5"/>
      <c r="V69" s="5"/>
      <c r="W69" s="5"/>
      <c r="X69" s="4"/>
      <c r="Y69" s="5"/>
      <c r="Z69" s="5"/>
      <c r="AA69" s="5"/>
      <c r="AB69" s="5"/>
      <c r="AC69" s="5"/>
      <c r="AD69" s="27"/>
      <c r="AE69" s="13"/>
      <c r="AF69" s="4"/>
      <c r="AG69" s="4"/>
      <c r="AH69" s="4"/>
    </row>
    <row r="70" spans="2:34" x14ac:dyDescent="0.25">
      <c r="B70">
        <f t="shared" si="1"/>
        <v>44</v>
      </c>
      <c r="C70" s="5" t="e">
        <f t="shared" si="10"/>
        <v>#DIV/0!</v>
      </c>
      <c r="D70" s="4" t="e">
        <f t="shared" si="0"/>
        <v>#DIV/0!</v>
      </c>
      <c r="E70" s="5" t="e">
        <f t="shared" si="2"/>
        <v>#DIV/0!</v>
      </c>
      <c r="F70" s="4" t="e">
        <f>'Alt. Rate Mech After-tax calc.'!F51</f>
        <v>#DIV/0!</v>
      </c>
      <c r="G70" s="5" t="e">
        <f t="shared" si="11"/>
        <v>#DIV/0!</v>
      </c>
      <c r="H70" s="5" t="e">
        <f t="shared" si="3"/>
        <v>#DIV/0!</v>
      </c>
      <c r="I70" s="4" t="e">
        <f t="shared" si="12"/>
        <v>#DIV/0!</v>
      </c>
      <c r="J70" s="4" t="e">
        <f t="shared" si="4"/>
        <v>#DIV/0!</v>
      </c>
      <c r="K70" s="4" t="e">
        <f t="shared" si="5"/>
        <v>#DIV/0!</v>
      </c>
      <c r="L70" s="4" t="e">
        <f t="shared" si="6"/>
        <v>#DIV/0!</v>
      </c>
      <c r="M70" s="47" t="e">
        <f t="shared" si="7"/>
        <v>#DIV/0!</v>
      </c>
      <c r="N70" s="48" t="e">
        <f t="shared" si="8"/>
        <v>#DIV/0!</v>
      </c>
      <c r="O70" s="4"/>
      <c r="P70" s="5" t="e">
        <f t="shared" si="13"/>
        <v>#DIV/0!</v>
      </c>
      <c r="Q70" s="4" t="e">
        <f t="shared" si="14"/>
        <v>#DIV/0!</v>
      </c>
      <c r="R70" s="15" t="e">
        <f t="shared" si="9"/>
        <v>#DIV/0!</v>
      </c>
      <c r="S70" s="4"/>
      <c r="T70" s="27"/>
      <c r="U70" s="5"/>
      <c r="V70" s="5"/>
      <c r="W70" s="5"/>
      <c r="X70" s="4"/>
      <c r="Y70" s="5"/>
      <c r="Z70" s="5"/>
      <c r="AA70" s="5"/>
      <c r="AB70" s="5"/>
      <c r="AC70" s="5"/>
      <c r="AD70" s="27"/>
      <c r="AE70" s="13"/>
      <c r="AF70" s="4"/>
      <c r="AG70" s="4"/>
      <c r="AH70" s="4"/>
    </row>
    <row r="71" spans="2:34" x14ac:dyDescent="0.25">
      <c r="B71">
        <f t="shared" si="1"/>
        <v>45</v>
      </c>
      <c r="C71" s="5" t="e">
        <f t="shared" si="10"/>
        <v>#DIV/0!</v>
      </c>
      <c r="D71" s="4" t="e">
        <f t="shared" si="0"/>
        <v>#DIV/0!</v>
      </c>
      <c r="E71" s="5" t="e">
        <f t="shared" si="2"/>
        <v>#DIV/0!</v>
      </c>
      <c r="F71" s="4" t="e">
        <f>'Alt. Rate Mech After-tax calc.'!F52</f>
        <v>#DIV/0!</v>
      </c>
      <c r="G71" s="5" t="e">
        <f t="shared" si="11"/>
        <v>#DIV/0!</v>
      </c>
      <c r="H71" s="5" t="e">
        <f t="shared" si="3"/>
        <v>#DIV/0!</v>
      </c>
      <c r="I71" s="4" t="e">
        <f t="shared" si="12"/>
        <v>#DIV/0!</v>
      </c>
      <c r="J71" s="4" t="e">
        <f t="shared" si="4"/>
        <v>#DIV/0!</v>
      </c>
      <c r="K71" s="4" t="e">
        <f t="shared" si="5"/>
        <v>#DIV/0!</v>
      </c>
      <c r="L71" s="4" t="e">
        <f t="shared" si="6"/>
        <v>#DIV/0!</v>
      </c>
      <c r="M71" s="47" t="e">
        <f t="shared" si="7"/>
        <v>#DIV/0!</v>
      </c>
      <c r="N71" s="48" t="e">
        <f t="shared" si="8"/>
        <v>#DIV/0!</v>
      </c>
      <c r="O71" s="4"/>
      <c r="P71" s="5" t="e">
        <f t="shared" si="13"/>
        <v>#DIV/0!</v>
      </c>
      <c r="Q71" s="4" t="e">
        <f t="shared" si="14"/>
        <v>#DIV/0!</v>
      </c>
      <c r="R71" s="15" t="e">
        <f t="shared" si="9"/>
        <v>#DIV/0!</v>
      </c>
      <c r="S71" s="4"/>
      <c r="T71" s="27"/>
      <c r="U71" s="5"/>
      <c r="V71" s="5"/>
      <c r="W71" s="5"/>
      <c r="X71" s="4"/>
      <c r="Y71" s="5"/>
      <c r="Z71" s="5"/>
      <c r="AA71" s="5"/>
      <c r="AB71" s="5"/>
      <c r="AC71" s="5"/>
      <c r="AD71" s="27"/>
      <c r="AE71" s="13"/>
      <c r="AF71" s="4"/>
      <c r="AG71" s="4"/>
      <c r="AH71" s="4"/>
    </row>
    <row r="72" spans="2:34" x14ac:dyDescent="0.25">
      <c r="B72">
        <f t="shared" si="1"/>
        <v>46</v>
      </c>
      <c r="C72" s="5" t="e">
        <f t="shared" si="10"/>
        <v>#DIV/0!</v>
      </c>
      <c r="D72" s="4" t="e">
        <f t="shared" si="0"/>
        <v>#DIV/0!</v>
      </c>
      <c r="E72" s="5" t="e">
        <f t="shared" si="2"/>
        <v>#DIV/0!</v>
      </c>
      <c r="F72" s="4" t="e">
        <f>'Alt. Rate Mech After-tax calc.'!F53</f>
        <v>#DIV/0!</v>
      </c>
      <c r="G72" s="5" t="e">
        <f t="shared" si="11"/>
        <v>#DIV/0!</v>
      </c>
      <c r="H72" s="5" t="e">
        <f t="shared" si="3"/>
        <v>#DIV/0!</v>
      </c>
      <c r="I72" s="4" t="e">
        <f t="shared" si="12"/>
        <v>#DIV/0!</v>
      </c>
      <c r="J72" s="4" t="e">
        <f t="shared" si="4"/>
        <v>#DIV/0!</v>
      </c>
      <c r="K72" s="4" t="e">
        <f t="shared" si="5"/>
        <v>#DIV/0!</v>
      </c>
      <c r="L72" s="4" t="e">
        <f t="shared" si="6"/>
        <v>#DIV/0!</v>
      </c>
      <c r="M72" s="47" t="e">
        <f t="shared" si="7"/>
        <v>#DIV/0!</v>
      </c>
      <c r="N72" s="48" t="e">
        <f t="shared" si="8"/>
        <v>#DIV/0!</v>
      </c>
      <c r="O72" s="4"/>
      <c r="P72" s="5" t="e">
        <f t="shared" si="13"/>
        <v>#DIV/0!</v>
      </c>
      <c r="Q72" s="4" t="e">
        <f t="shared" si="14"/>
        <v>#DIV/0!</v>
      </c>
      <c r="R72" s="15" t="e">
        <f t="shared" si="9"/>
        <v>#DIV/0!</v>
      </c>
      <c r="S72" s="4"/>
      <c r="T72" s="27"/>
      <c r="U72" s="5"/>
      <c r="V72" s="5"/>
      <c r="W72" s="5"/>
      <c r="X72" s="4"/>
      <c r="Y72" s="5"/>
      <c r="Z72" s="5"/>
      <c r="AA72" s="5"/>
      <c r="AB72" s="5"/>
      <c r="AC72" s="5"/>
      <c r="AD72" s="27"/>
      <c r="AE72" s="13"/>
      <c r="AF72" s="4"/>
      <c r="AG72" s="4"/>
      <c r="AH72" s="4"/>
    </row>
    <row r="73" spans="2:34" x14ac:dyDescent="0.25">
      <c r="B73">
        <f t="shared" si="1"/>
        <v>47</v>
      </c>
      <c r="C73" s="5" t="e">
        <f t="shared" si="10"/>
        <v>#DIV/0!</v>
      </c>
      <c r="D73" s="4" t="e">
        <f t="shared" si="0"/>
        <v>#DIV/0!</v>
      </c>
      <c r="E73" s="5" t="e">
        <f t="shared" si="2"/>
        <v>#DIV/0!</v>
      </c>
      <c r="F73" s="4" t="e">
        <f>'Alt. Rate Mech After-tax calc.'!F54</f>
        <v>#DIV/0!</v>
      </c>
      <c r="G73" s="5" t="e">
        <f t="shared" si="11"/>
        <v>#DIV/0!</v>
      </c>
      <c r="H73" s="5" t="e">
        <f t="shared" si="3"/>
        <v>#DIV/0!</v>
      </c>
      <c r="I73" s="4" t="e">
        <f t="shared" si="12"/>
        <v>#DIV/0!</v>
      </c>
      <c r="J73" s="4" t="e">
        <f t="shared" si="4"/>
        <v>#DIV/0!</v>
      </c>
      <c r="K73" s="4" t="e">
        <f t="shared" si="5"/>
        <v>#DIV/0!</v>
      </c>
      <c r="L73" s="4" t="e">
        <f t="shared" si="6"/>
        <v>#DIV/0!</v>
      </c>
      <c r="M73" s="47" t="e">
        <f t="shared" si="7"/>
        <v>#DIV/0!</v>
      </c>
      <c r="N73" s="48" t="e">
        <f t="shared" si="8"/>
        <v>#DIV/0!</v>
      </c>
      <c r="O73" s="4"/>
      <c r="P73" s="5" t="e">
        <f t="shared" si="13"/>
        <v>#DIV/0!</v>
      </c>
      <c r="Q73" s="4" t="e">
        <f t="shared" si="14"/>
        <v>#DIV/0!</v>
      </c>
      <c r="R73" s="15" t="e">
        <f t="shared" si="9"/>
        <v>#DIV/0!</v>
      </c>
      <c r="S73" s="4"/>
      <c r="T73" s="27"/>
      <c r="U73" s="5"/>
      <c r="V73" s="5"/>
      <c r="W73" s="5"/>
      <c r="X73" s="4"/>
      <c r="Y73" s="5"/>
      <c r="Z73" s="5"/>
      <c r="AA73" s="5"/>
      <c r="AB73" s="5"/>
      <c r="AC73" s="5"/>
      <c r="AD73" s="27"/>
      <c r="AE73" s="13"/>
      <c r="AF73" s="4"/>
      <c r="AG73" s="4"/>
      <c r="AH73" s="4"/>
    </row>
    <row r="74" spans="2:34" x14ac:dyDescent="0.25">
      <c r="B74">
        <f t="shared" si="1"/>
        <v>48</v>
      </c>
      <c r="C74" s="5" t="e">
        <f t="shared" si="10"/>
        <v>#DIV/0!</v>
      </c>
      <c r="D74" s="4" t="e">
        <f t="shared" si="0"/>
        <v>#DIV/0!</v>
      </c>
      <c r="E74" s="5" t="e">
        <f t="shared" si="2"/>
        <v>#DIV/0!</v>
      </c>
      <c r="F74" s="4" t="e">
        <f>'Alt. Rate Mech After-tax calc.'!F55</f>
        <v>#DIV/0!</v>
      </c>
      <c r="G74" s="5" t="e">
        <f t="shared" si="11"/>
        <v>#DIV/0!</v>
      </c>
      <c r="H74" s="5" t="e">
        <f t="shared" si="3"/>
        <v>#DIV/0!</v>
      </c>
      <c r="I74" s="4" t="e">
        <f t="shared" si="12"/>
        <v>#DIV/0!</v>
      </c>
      <c r="J74" s="4" t="e">
        <f t="shared" si="4"/>
        <v>#DIV/0!</v>
      </c>
      <c r="K74" s="4" t="e">
        <f t="shared" si="5"/>
        <v>#DIV/0!</v>
      </c>
      <c r="L74" s="4" t="e">
        <f t="shared" si="6"/>
        <v>#DIV/0!</v>
      </c>
      <c r="M74" s="47" t="e">
        <f t="shared" si="7"/>
        <v>#DIV/0!</v>
      </c>
      <c r="N74" s="48" t="e">
        <f t="shared" si="8"/>
        <v>#DIV/0!</v>
      </c>
      <c r="O74" s="4"/>
      <c r="P74" s="5" t="e">
        <f t="shared" si="13"/>
        <v>#DIV/0!</v>
      </c>
      <c r="Q74" s="4" t="e">
        <f t="shared" si="14"/>
        <v>#DIV/0!</v>
      </c>
      <c r="R74" s="15" t="e">
        <f t="shared" si="9"/>
        <v>#DIV/0!</v>
      </c>
      <c r="S74" s="4"/>
      <c r="T74" s="27"/>
      <c r="U74" s="5"/>
      <c r="V74" s="5"/>
      <c r="W74" s="5"/>
      <c r="X74" s="4"/>
      <c r="Y74" s="5"/>
      <c r="Z74" s="5"/>
      <c r="AA74" s="5"/>
      <c r="AB74" s="5"/>
      <c r="AC74" s="5"/>
      <c r="AD74" s="27"/>
      <c r="AE74" s="13"/>
      <c r="AF74" s="4"/>
      <c r="AG74" s="4"/>
      <c r="AH74" s="4"/>
    </row>
    <row r="75" spans="2:34" x14ac:dyDescent="0.25">
      <c r="B75">
        <f t="shared" si="1"/>
        <v>49</v>
      </c>
      <c r="C75" s="5" t="e">
        <f t="shared" si="10"/>
        <v>#DIV/0!</v>
      </c>
      <c r="D75" s="4" t="e">
        <f t="shared" si="0"/>
        <v>#DIV/0!</v>
      </c>
      <c r="E75" s="5" t="e">
        <f t="shared" si="2"/>
        <v>#DIV/0!</v>
      </c>
      <c r="F75" s="4" t="e">
        <f>'Alt. Rate Mech After-tax calc.'!F56</f>
        <v>#DIV/0!</v>
      </c>
      <c r="G75" s="5" t="e">
        <f t="shared" si="11"/>
        <v>#DIV/0!</v>
      </c>
      <c r="H75" s="5" t="e">
        <f t="shared" si="3"/>
        <v>#DIV/0!</v>
      </c>
      <c r="I75" s="4" t="e">
        <f t="shared" si="12"/>
        <v>#DIV/0!</v>
      </c>
      <c r="J75" s="4" t="e">
        <f t="shared" si="4"/>
        <v>#DIV/0!</v>
      </c>
      <c r="K75" s="4" t="e">
        <f t="shared" si="5"/>
        <v>#DIV/0!</v>
      </c>
      <c r="L75" s="4" t="e">
        <f t="shared" si="6"/>
        <v>#DIV/0!</v>
      </c>
      <c r="M75" s="47" t="e">
        <f t="shared" si="7"/>
        <v>#DIV/0!</v>
      </c>
      <c r="N75" s="48" t="e">
        <f t="shared" si="8"/>
        <v>#DIV/0!</v>
      </c>
      <c r="O75" s="4"/>
      <c r="P75" s="5" t="e">
        <f t="shared" si="13"/>
        <v>#DIV/0!</v>
      </c>
      <c r="Q75" s="4" t="e">
        <f t="shared" si="14"/>
        <v>#DIV/0!</v>
      </c>
      <c r="R75" s="15" t="e">
        <f t="shared" si="9"/>
        <v>#DIV/0!</v>
      </c>
      <c r="S75" s="4"/>
      <c r="T75" s="27"/>
      <c r="U75" s="5"/>
      <c r="V75" s="5"/>
      <c r="W75" s="5"/>
      <c r="X75" s="4"/>
      <c r="Y75" s="5"/>
      <c r="Z75" s="5"/>
      <c r="AA75" s="5"/>
      <c r="AB75" s="5"/>
      <c r="AC75" s="5"/>
      <c r="AD75" s="27"/>
      <c r="AE75" s="13"/>
      <c r="AF75" s="4"/>
      <c r="AG75" s="4"/>
      <c r="AH75" s="4"/>
    </row>
    <row r="76" spans="2:34" ht="13.8" thickBot="1" x14ac:dyDescent="0.3">
      <c r="B76">
        <f t="shared" si="1"/>
        <v>50</v>
      </c>
      <c r="C76" s="5" t="e">
        <f t="shared" si="10"/>
        <v>#DIV/0!</v>
      </c>
      <c r="D76" s="4" t="e">
        <f t="shared" si="0"/>
        <v>#DIV/0!</v>
      </c>
      <c r="E76" s="5" t="e">
        <f t="shared" si="2"/>
        <v>#DIV/0!</v>
      </c>
      <c r="F76" s="4" t="e">
        <f>'Alt. Rate Mech After-tax calc.'!F57</f>
        <v>#DIV/0!</v>
      </c>
      <c r="G76" s="5" t="e">
        <f t="shared" si="11"/>
        <v>#DIV/0!</v>
      </c>
      <c r="H76" s="5" t="e">
        <f t="shared" si="3"/>
        <v>#DIV/0!</v>
      </c>
      <c r="I76" s="4" t="e">
        <f t="shared" si="12"/>
        <v>#DIV/0!</v>
      </c>
      <c r="J76" s="4" t="e">
        <f t="shared" si="4"/>
        <v>#DIV/0!</v>
      </c>
      <c r="K76" s="4" t="e">
        <f t="shared" si="5"/>
        <v>#DIV/0!</v>
      </c>
      <c r="L76" s="4" t="e">
        <f t="shared" si="6"/>
        <v>#DIV/0!</v>
      </c>
      <c r="M76" s="49" t="e">
        <f t="shared" si="7"/>
        <v>#DIV/0!</v>
      </c>
      <c r="N76" s="50" t="e">
        <f t="shared" si="8"/>
        <v>#DIV/0!</v>
      </c>
      <c r="O76" s="4"/>
      <c r="P76" s="5" t="e">
        <f t="shared" si="13"/>
        <v>#DIV/0!</v>
      </c>
      <c r="Q76" s="4" t="e">
        <f>M76-(F76-F75)-L76</f>
        <v>#DIV/0!</v>
      </c>
      <c r="R76" s="15" t="e">
        <f t="shared" si="9"/>
        <v>#DIV/0!</v>
      </c>
      <c r="S76" s="4"/>
      <c r="T76" s="27"/>
      <c r="U76" s="5"/>
      <c r="V76" s="5"/>
      <c r="W76" s="5"/>
      <c r="X76" s="4"/>
      <c r="Y76" s="5"/>
      <c r="Z76" s="5"/>
      <c r="AA76" s="5"/>
      <c r="AB76" s="5"/>
      <c r="AC76" s="5"/>
      <c r="AD76" s="27"/>
      <c r="AE76" s="13"/>
      <c r="AF76" s="4"/>
      <c r="AG76" s="4"/>
      <c r="AH76" s="4"/>
    </row>
    <row r="77" spans="2:34" hidden="1" x14ac:dyDescent="0.25">
      <c r="C77" s="5"/>
      <c r="D77" s="4"/>
      <c r="E77" s="5"/>
      <c r="F77" s="4"/>
      <c r="G77" s="5"/>
      <c r="H77" s="5"/>
      <c r="I77" s="4"/>
      <c r="J77" s="4"/>
      <c r="K77" s="4"/>
      <c r="L77" s="4"/>
      <c r="M77" s="4"/>
      <c r="N77" s="4"/>
      <c r="O77" s="4"/>
      <c r="P77" s="5"/>
      <c r="Q77" s="4"/>
      <c r="R77" s="5"/>
      <c r="S77" s="4"/>
      <c r="T77" s="27"/>
      <c r="U77" s="5"/>
      <c r="V77" s="5"/>
      <c r="W77" s="5"/>
      <c r="X77" s="4"/>
      <c r="Y77" s="5"/>
      <c r="Z77" s="5"/>
      <c r="AA77" s="5"/>
      <c r="AB77" s="5"/>
      <c r="AC77" s="5"/>
      <c r="AD77" s="27"/>
      <c r="AE77" s="13"/>
      <c r="AF77" s="4"/>
      <c r="AG77" s="4"/>
      <c r="AH77" s="4"/>
    </row>
    <row r="78" spans="2:34" hidden="1" x14ac:dyDescent="0.25">
      <c r="C78" s="5"/>
      <c r="D78" s="4"/>
      <c r="E78" s="5"/>
      <c r="F78" s="4"/>
      <c r="G78" s="5"/>
      <c r="H78" s="5"/>
      <c r="I78" s="4"/>
      <c r="J78" s="4"/>
      <c r="K78" s="4"/>
      <c r="L78" s="4"/>
      <c r="M78" s="4"/>
      <c r="N78" s="4"/>
      <c r="O78" s="4"/>
      <c r="P78" s="5"/>
      <c r="Q78" s="4"/>
      <c r="R78" s="5"/>
      <c r="S78" s="4"/>
      <c r="T78" s="27"/>
      <c r="U78" s="5"/>
      <c r="V78" s="5"/>
      <c r="W78" s="5"/>
      <c r="X78" s="4"/>
      <c r="Y78" s="5"/>
      <c r="Z78" s="5"/>
      <c r="AA78" s="5"/>
      <c r="AB78" s="5"/>
      <c r="AC78" s="5"/>
      <c r="AD78" s="27"/>
      <c r="AE78" s="13"/>
      <c r="AF78" s="4"/>
      <c r="AG78" s="4"/>
      <c r="AH78" s="4"/>
    </row>
    <row r="79" spans="2:34" hidden="1" x14ac:dyDescent="0.25">
      <c r="C79" s="5"/>
      <c r="D79" s="4"/>
      <c r="E79" s="5"/>
      <c r="F79" s="4"/>
      <c r="G79" s="5"/>
      <c r="H79" s="5"/>
      <c r="I79" s="4"/>
      <c r="J79" s="4"/>
      <c r="K79" s="4"/>
      <c r="L79" s="4"/>
      <c r="M79" s="4"/>
      <c r="N79" s="4"/>
      <c r="O79" s="4"/>
      <c r="P79" s="5"/>
      <c r="Q79" s="4"/>
      <c r="R79" s="5"/>
      <c r="S79" s="4"/>
      <c r="T79" s="27"/>
      <c r="U79" s="5"/>
      <c r="V79" s="5"/>
      <c r="W79" s="5"/>
      <c r="X79" s="4"/>
      <c r="Y79" s="5"/>
      <c r="Z79" s="5"/>
      <c r="AA79" s="5"/>
      <c r="AB79" s="5"/>
      <c r="AC79" s="5"/>
      <c r="AD79" s="27"/>
      <c r="AE79" s="13"/>
      <c r="AF79" s="4"/>
      <c r="AG79" s="4"/>
      <c r="AH79" s="4"/>
    </row>
    <row r="80" spans="2:34" hidden="1" x14ac:dyDescent="0.25">
      <c r="C80" s="5"/>
      <c r="D80" s="4"/>
      <c r="E80" s="5"/>
      <c r="F80" s="4"/>
      <c r="G80" s="5"/>
      <c r="H80" s="5"/>
      <c r="I80" s="4"/>
      <c r="J80" s="4"/>
      <c r="K80" s="4"/>
      <c r="L80" s="4"/>
      <c r="M80" s="4"/>
      <c r="N80" s="4"/>
      <c r="O80" s="4"/>
      <c r="P80" s="5"/>
      <c r="Q80" s="4"/>
      <c r="R80" s="5"/>
      <c r="S80" s="4"/>
      <c r="T80" s="27"/>
      <c r="U80" s="5"/>
      <c r="V80" s="5"/>
      <c r="W80" s="5"/>
      <c r="X80" s="4"/>
      <c r="Y80" s="5"/>
      <c r="Z80" s="5"/>
      <c r="AA80" s="5"/>
      <c r="AB80" s="5"/>
      <c r="AC80" s="5"/>
      <c r="AD80" s="27"/>
      <c r="AE80" s="13"/>
      <c r="AF80" s="4"/>
      <c r="AG80" s="4"/>
      <c r="AH80" s="4"/>
    </row>
    <row r="81" spans="3:31" x14ac:dyDescent="0.25">
      <c r="F81" s="4"/>
      <c r="M81" s="51"/>
      <c r="N81" s="51"/>
      <c r="O81" s="51"/>
    </row>
    <row r="82" spans="3:31" x14ac:dyDescent="0.25">
      <c r="D82" s="5" t="e">
        <f>SUM(D27:D81)</f>
        <v>#DIV/0!</v>
      </c>
      <c r="F82" s="6"/>
      <c r="I82" s="6"/>
      <c r="J82" s="5"/>
      <c r="K82" s="28"/>
      <c r="L82" s="29" t="s">
        <v>47</v>
      </c>
      <c r="M82" s="28" t="e">
        <f>NPV($C$17,M27:M76)</f>
        <v>#DIV/0!</v>
      </c>
      <c r="N82" s="28" t="e">
        <f>NPV($D$17,N27:N43)</f>
        <v>#DIV/0!</v>
      </c>
      <c r="O82" s="6"/>
      <c r="P82" s="59"/>
      <c r="Q82" s="30"/>
      <c r="S82" s="28"/>
      <c r="T82" s="28"/>
      <c r="U82" s="29"/>
      <c r="V82" s="29"/>
      <c r="W82" s="28"/>
      <c r="X82" s="28"/>
      <c r="Y82" s="28"/>
      <c r="Z82" s="29"/>
      <c r="AA82" s="28"/>
      <c r="AB82" s="30"/>
      <c r="AC82" s="9"/>
      <c r="AD82" s="9"/>
      <c r="AE82" s="29"/>
    </row>
    <row r="83" spans="3:31" x14ac:dyDescent="0.25">
      <c r="D83" s="31"/>
      <c r="J83" s="9"/>
      <c r="P83" s="58"/>
      <c r="Q83" s="56"/>
      <c r="X83" s="5"/>
    </row>
    <row r="84" spans="3:31" x14ac:dyDescent="0.25">
      <c r="D84" s="28"/>
      <c r="I84" s="6"/>
      <c r="J84" s="9"/>
      <c r="K84" s="9"/>
      <c r="L84" s="54" t="s">
        <v>32</v>
      </c>
      <c r="M84" s="28" t="e">
        <f>+'Rev. Req. Soft Cap 80-20'!M85</f>
        <v>#DIV/0!</v>
      </c>
      <c r="O84" s="6"/>
      <c r="P84" s="58"/>
      <c r="S84" s="6"/>
      <c r="T84" s="6"/>
      <c r="U84" s="6"/>
      <c r="V84" s="6"/>
      <c r="W84" s="6"/>
      <c r="AC84" s="9"/>
      <c r="AE84" s="6"/>
    </row>
    <row r="85" spans="3:31" x14ac:dyDescent="0.25">
      <c r="D85" s="6"/>
      <c r="F85" s="12"/>
      <c r="G85" s="12"/>
      <c r="H85" s="12"/>
      <c r="I85" s="12"/>
      <c r="L85" s="5"/>
      <c r="M85" s="9"/>
      <c r="N85" s="9"/>
      <c r="O85" s="9"/>
      <c r="P85" s="58"/>
      <c r="Q85" s="30"/>
    </row>
    <row r="86" spans="3:31" x14ac:dyDescent="0.25">
      <c r="C86" s="12"/>
      <c r="D86" s="32"/>
      <c r="E86" s="12"/>
      <c r="F86" s="12"/>
      <c r="G86" s="12"/>
      <c r="H86" s="12"/>
      <c r="I86" s="12"/>
      <c r="M86" s="65" t="e">
        <f>+M82-M84</f>
        <v>#DIV/0!</v>
      </c>
    </row>
    <row r="87" spans="3:31" x14ac:dyDescent="0.25">
      <c r="K87" s="55"/>
    </row>
    <row r="89" spans="3:31" x14ac:dyDescent="0.25">
      <c r="M89" s="16"/>
    </row>
    <row r="90" spans="3:31" x14ac:dyDescent="0.25">
      <c r="M90" s="16"/>
    </row>
    <row r="91" spans="3:31" x14ac:dyDescent="0.25">
      <c r="M91" s="16"/>
    </row>
  </sheetData>
  <mergeCells count="4">
    <mergeCell ref="B21:E21"/>
    <mergeCell ref="S22:W22"/>
    <mergeCell ref="B23:E23"/>
    <mergeCell ref="T23:U23"/>
  </mergeCells>
  <phoneticPr fontId="8" type="noConversion"/>
  <pageMargins left="0.5" right="0.5" top="0.5" bottom="0.5" header="0.5" footer="0.5"/>
  <pageSetup scale="5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670D-A207-4381-BFCD-0F0502E7CE99}">
  <sheetPr>
    <tabColor rgb="FF92D050"/>
    <pageSetUpPr fitToPage="1"/>
  </sheetPr>
  <dimension ref="A2:AN124"/>
  <sheetViews>
    <sheetView zoomScaleNormal="100" workbookViewId="0">
      <selection activeCell="C22" sqref="C22"/>
    </sheetView>
  </sheetViews>
  <sheetFormatPr defaultRowHeight="13.2" x14ac:dyDescent="0.25"/>
  <cols>
    <col min="1" max="1" width="2.6640625" customWidth="1"/>
    <col min="2" max="2" width="23.6640625" customWidth="1"/>
    <col min="3" max="3" width="15.33203125" customWidth="1"/>
    <col min="4" max="5" width="14.88671875" customWidth="1"/>
    <col min="6" max="6" width="14.6640625" customWidth="1"/>
    <col min="7" max="7" width="15" customWidth="1"/>
    <col min="8" max="8" width="15.109375" customWidth="1"/>
    <col min="9" max="9" width="12.33203125" customWidth="1"/>
    <col min="10" max="10" width="13.109375" customWidth="1"/>
    <col min="11" max="11" width="12.6640625" customWidth="1"/>
    <col min="12" max="12" width="12.88671875" customWidth="1"/>
    <col min="13" max="14" width="14.109375" customWidth="1"/>
    <col min="15" max="15" width="2.6640625" customWidth="1"/>
    <col min="16" max="16" width="16.33203125" customWidth="1"/>
    <col min="17" max="17" width="9.5546875" hidden="1" customWidth="1"/>
    <col min="18" max="18" width="15.5546875" customWidth="1"/>
    <col min="19" max="19" width="9.33203125" customWidth="1"/>
    <col min="20" max="20" width="14.44140625" customWidth="1"/>
    <col min="21" max="21" width="14.5546875" customWidth="1"/>
    <col min="22" max="22" width="15.109375" customWidth="1"/>
    <col min="23" max="23" width="12.109375" customWidth="1"/>
    <col min="24" max="24" width="15" customWidth="1"/>
    <col min="25" max="28" width="14.44140625" customWidth="1"/>
    <col min="29" max="29" width="18.33203125" customWidth="1"/>
    <col min="30" max="31" width="16.33203125" customWidth="1"/>
    <col min="32" max="32" width="17" customWidth="1"/>
    <col min="33" max="33" width="15.5546875" customWidth="1"/>
    <col min="34" max="34" width="19.44140625" customWidth="1"/>
    <col min="35" max="35" width="19.6640625" customWidth="1"/>
    <col min="36" max="36" width="14.44140625" customWidth="1"/>
    <col min="37" max="37" width="21.44140625" customWidth="1"/>
    <col min="38" max="38" width="18.44140625" customWidth="1"/>
    <col min="39" max="39" width="16.6640625" customWidth="1"/>
    <col min="40" max="40" width="17.6640625" customWidth="1"/>
  </cols>
  <sheetData>
    <row r="2" spans="2:34" x14ac:dyDescent="0.25">
      <c r="C2" s="3"/>
      <c r="D2" s="4"/>
      <c r="E2" s="4"/>
      <c r="F2" s="5"/>
      <c r="M2" s="6"/>
      <c r="N2" s="6"/>
      <c r="O2" s="6"/>
    </row>
    <row r="3" spans="2:34" x14ac:dyDescent="0.25">
      <c r="B3" t="str">
        <f>'No Cost Containment'!B3</f>
        <v>LI PPTN Example</v>
      </c>
      <c r="C3" s="38">
        <f>+'No Cost Containment'!C3</f>
        <v>0</v>
      </c>
      <c r="D3" s="4"/>
      <c r="E3" s="4"/>
      <c r="F3" s="5"/>
      <c r="M3" s="6"/>
      <c r="N3" s="6"/>
      <c r="O3" s="6"/>
    </row>
    <row r="4" spans="2:34" hidden="1" x14ac:dyDescent="0.25">
      <c r="C4" s="4"/>
    </row>
    <row r="5" spans="2:34" hidden="1" x14ac:dyDescent="0.25">
      <c r="B5" s="10"/>
      <c r="C5" s="52"/>
      <c r="D5" s="7"/>
      <c r="E5" s="8"/>
    </row>
    <row r="6" spans="2:34" hidden="1" x14ac:dyDescent="0.25"/>
    <row r="7" spans="2:34" x14ac:dyDescent="0.25">
      <c r="D7" s="2"/>
    </row>
    <row r="8" spans="2:34" x14ac:dyDescent="0.25">
      <c r="B8" s="2" t="s">
        <v>1</v>
      </c>
      <c r="D8" s="2"/>
    </row>
    <row r="9" spans="2:34" x14ac:dyDescent="0.25">
      <c r="B9" s="1"/>
      <c r="D9" s="2"/>
      <c r="H9" s="9"/>
    </row>
    <row r="10" spans="2:34" x14ac:dyDescent="0.25">
      <c r="B10" s="10" t="s">
        <v>45</v>
      </c>
      <c r="C10" s="4">
        <f>C3</f>
        <v>0</v>
      </c>
    </row>
    <row r="11" spans="2:34" x14ac:dyDescent="0.25">
      <c r="B11" s="10" t="s">
        <v>2</v>
      </c>
      <c r="C11" s="11">
        <f>'No Cost Containment'!C11</f>
        <v>0</v>
      </c>
      <c r="E11" s="66" t="s">
        <v>48</v>
      </c>
      <c r="F11" s="66" t="s">
        <v>49</v>
      </c>
    </row>
    <row r="12" spans="2:34" x14ac:dyDescent="0.25">
      <c r="B12" s="10" t="s">
        <v>3</v>
      </c>
      <c r="C12" s="4">
        <f>(1+C11)*C10</f>
        <v>0</v>
      </c>
      <c r="D12" s="5"/>
      <c r="E12" s="67">
        <f>C10*C11*(1-C21)</f>
        <v>0</v>
      </c>
      <c r="F12" s="5">
        <f>C12-E12</f>
        <v>0</v>
      </c>
      <c r="G12" s="5"/>
      <c r="I12" s="55"/>
    </row>
    <row r="13" spans="2:34" hidden="1" x14ac:dyDescent="0.25"/>
    <row r="14" spans="2:34" x14ac:dyDescent="0.25">
      <c r="B14" s="10" t="s">
        <v>4</v>
      </c>
      <c r="C14" s="11">
        <f>'No Cost Containment'!C14</f>
        <v>0</v>
      </c>
      <c r="F14" s="12"/>
      <c r="M14" s="4"/>
      <c r="N14" s="4"/>
    </row>
    <row r="15" spans="2:34" x14ac:dyDescent="0.25">
      <c r="B15" s="10" t="s">
        <v>5</v>
      </c>
      <c r="C15" s="15">
        <f>'No Cost Containment'!C15</f>
        <v>0</v>
      </c>
      <c r="E15" s="14"/>
      <c r="AF15" s="2"/>
      <c r="AG15" s="2"/>
      <c r="AH15" s="2"/>
    </row>
    <row r="16" spans="2:34" x14ac:dyDescent="0.25">
      <c r="B16" s="10" t="s">
        <v>6</v>
      </c>
      <c r="C16" s="13">
        <f>'No Cost Containment'!C16</f>
        <v>0</v>
      </c>
      <c r="D16" s="53"/>
    </row>
    <row r="17" spans="1:40" x14ac:dyDescent="0.25">
      <c r="B17" s="10" t="s">
        <v>7</v>
      </c>
      <c r="C17" s="15">
        <f>'No Cost Containment'!C17</f>
        <v>0</v>
      </c>
      <c r="D17" s="15"/>
      <c r="AE17" s="2"/>
      <c r="AF17" s="5"/>
      <c r="AG17" s="4"/>
      <c r="AH17" s="5"/>
    </row>
    <row r="18" spans="1:40" x14ac:dyDescent="0.25">
      <c r="B18" s="10" t="s">
        <v>8</v>
      </c>
      <c r="C18" s="13">
        <f>'No Cost Containment'!C18</f>
        <v>0</v>
      </c>
    </row>
    <row r="19" spans="1:40" x14ac:dyDescent="0.25">
      <c r="B19" s="10" t="s">
        <v>9</v>
      </c>
      <c r="C19" s="16">
        <f>'No Cost Containment'!C19</f>
        <v>0</v>
      </c>
      <c r="H19" s="17"/>
      <c r="I19" s="17"/>
      <c r="AF19" s="5"/>
    </row>
    <row r="20" spans="1:40" x14ac:dyDescent="0.25">
      <c r="B20" s="10" t="s">
        <v>10</v>
      </c>
      <c r="C20" s="15">
        <f>'No Cost Containment'!C20</f>
        <v>0</v>
      </c>
      <c r="D20" s="15"/>
    </row>
    <row r="21" spans="1:40" x14ac:dyDescent="0.25">
      <c r="B21" s="10" t="s">
        <v>35</v>
      </c>
      <c r="C21" s="74">
        <v>0</v>
      </c>
      <c r="D21" s="15"/>
    </row>
    <row r="22" spans="1:40" x14ac:dyDescent="0.25">
      <c r="J22" s="18"/>
    </row>
    <row r="23" spans="1:40" hidden="1" x14ac:dyDescent="0.25">
      <c r="B23" s="1"/>
      <c r="W23" s="15"/>
      <c r="AB23" s="19"/>
    </row>
    <row r="24" spans="1:40" ht="12.75" hidden="1" customHeight="1" x14ac:dyDescent="0.25">
      <c r="B24" s="76"/>
      <c r="C24" s="76"/>
      <c r="D24" s="76"/>
      <c r="E24" s="76"/>
      <c r="J24" s="5"/>
    </row>
    <row r="25" spans="1:40" ht="25.5" hidden="1" customHeight="1" x14ac:dyDescent="0.25">
      <c r="B25" s="20"/>
      <c r="C25" s="20"/>
      <c r="D25" s="20"/>
      <c r="E25" s="20"/>
      <c r="Y25" s="77"/>
      <c r="Z25" s="77"/>
      <c r="AA25" s="77"/>
      <c r="AB25" s="77"/>
      <c r="AC25" s="77"/>
    </row>
    <row r="26" spans="1:40" ht="13.8" thickBot="1" x14ac:dyDescent="0.3">
      <c r="B26" s="76"/>
      <c r="C26" s="76"/>
      <c r="D26" s="76"/>
      <c r="E26" s="76"/>
      <c r="Q26" s="78"/>
      <c r="R26" s="78"/>
      <c r="S26" s="78"/>
      <c r="T26" s="78"/>
      <c r="U26" s="78"/>
      <c r="Z26" s="78"/>
      <c r="AA26" s="78"/>
      <c r="AB26" s="2"/>
      <c r="AK26" s="9"/>
    </row>
    <row r="27" spans="1:40" x14ac:dyDescent="0.25">
      <c r="C27" s="1"/>
      <c r="D27" s="1"/>
      <c r="E27" s="1"/>
      <c r="F27" s="2" t="s">
        <v>12</v>
      </c>
      <c r="G27" s="1"/>
      <c r="H27" s="1"/>
      <c r="I27" s="1"/>
      <c r="J27" s="2" t="s">
        <v>13</v>
      </c>
      <c r="K27" s="2" t="s">
        <v>14</v>
      </c>
      <c r="L27" s="2" t="s">
        <v>15</v>
      </c>
      <c r="M27" s="21" t="s">
        <v>16</v>
      </c>
      <c r="N27" s="22" t="s">
        <v>17</v>
      </c>
      <c r="O27" s="2"/>
      <c r="R27" s="2"/>
      <c r="S27" s="2"/>
      <c r="T27" s="2"/>
      <c r="V27" s="2"/>
      <c r="X27" s="2"/>
      <c r="Z27" s="2"/>
      <c r="AA27" s="2"/>
      <c r="AB27" s="2"/>
      <c r="AC27" s="2"/>
      <c r="AE27" s="2"/>
      <c r="AF27" s="2"/>
      <c r="AG27" s="2"/>
      <c r="AH27" s="2"/>
      <c r="AI27" s="23"/>
      <c r="AL27" s="4"/>
    </row>
    <row r="28" spans="1:40" x14ac:dyDescent="0.25">
      <c r="B28" s="2" t="s">
        <v>18</v>
      </c>
      <c r="C28" s="2" t="s">
        <v>19</v>
      </c>
      <c r="D28" s="2" t="s">
        <v>20</v>
      </c>
      <c r="E28" s="2" t="s">
        <v>21</v>
      </c>
      <c r="F28" s="2" t="s">
        <v>22</v>
      </c>
      <c r="G28" s="2" t="s">
        <v>23</v>
      </c>
      <c r="H28" s="2" t="s">
        <v>24</v>
      </c>
      <c r="I28" s="2" t="s">
        <v>25</v>
      </c>
      <c r="J28" s="2" t="s">
        <v>26</v>
      </c>
      <c r="K28" s="2" t="s">
        <v>26</v>
      </c>
      <c r="L28" s="2" t="s">
        <v>27</v>
      </c>
      <c r="M28" s="43" t="s">
        <v>28</v>
      </c>
      <c r="N28" s="44" t="s">
        <v>29</v>
      </c>
      <c r="O28" s="2"/>
      <c r="P28" s="2" t="s">
        <v>30</v>
      </c>
      <c r="Q28" s="2"/>
      <c r="R28" s="2" t="s">
        <v>34</v>
      </c>
      <c r="S28" s="2" t="s">
        <v>26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4"/>
      <c r="AF28" s="2"/>
      <c r="AG28" s="2"/>
      <c r="AI28" s="2"/>
      <c r="AJ28" s="2"/>
      <c r="AK28" s="25"/>
    </row>
    <row r="29" spans="1:40" x14ac:dyDescent="0.25">
      <c r="A29" s="26"/>
      <c r="M29" s="45"/>
      <c r="N29" s="46"/>
      <c r="O29" s="5"/>
      <c r="P29" s="17">
        <f>-E12*(1-C18)</f>
        <v>0</v>
      </c>
      <c r="R29" s="5">
        <f>-C12</f>
        <v>0</v>
      </c>
      <c r="AB29" s="2"/>
      <c r="AC29" s="2"/>
      <c r="AD29" s="2"/>
      <c r="AE29" s="2"/>
      <c r="AG29" s="2"/>
      <c r="AH29" s="4"/>
      <c r="AL29" s="2"/>
      <c r="AM29" s="2"/>
      <c r="AN29" s="2"/>
    </row>
    <row r="30" spans="1:40" x14ac:dyDescent="0.25">
      <c r="A30" s="26"/>
      <c r="B30">
        <v>1</v>
      </c>
      <c r="C30" s="5">
        <f>C10+C21*(C12-C10)</f>
        <v>0</v>
      </c>
      <c r="D30" s="68" t="e">
        <f t="shared" ref="D30:D69" si="0">$C$30/$C$19</f>
        <v>#DIV/0!</v>
      </c>
      <c r="E30" s="5" t="e">
        <f>C30-D30</f>
        <v>#DIV/0!</v>
      </c>
      <c r="F30" s="4" t="e">
        <f>'80-20 After-tax calc.'!F8</f>
        <v>#DIV/0!</v>
      </c>
      <c r="G30" s="5">
        <f>C30</f>
        <v>0</v>
      </c>
      <c r="H30" s="5" t="e">
        <f>C30-D30+F30</f>
        <v>#DIV/0!</v>
      </c>
      <c r="I30" s="68">
        <f>G30*(1-$C$14)*$C$17</f>
        <v>0</v>
      </c>
      <c r="J30" s="68">
        <f>(G30*$C$14*$C$15)</f>
        <v>0</v>
      </c>
      <c r="K30" s="68">
        <f>G30*$C$14*$C$16</f>
        <v>0</v>
      </c>
      <c r="L30" s="68">
        <f>(J30+K30)*$C$18/(1-$C$18)</f>
        <v>0</v>
      </c>
      <c r="M30" s="47" t="e">
        <f>D30+I30+J30+K30+L30</f>
        <v>#DIV/0!</v>
      </c>
      <c r="N30" s="48">
        <f>0*G30</f>
        <v>0</v>
      </c>
      <c r="O30" s="4"/>
      <c r="P30" s="5">
        <f>+J30+K30</f>
        <v>0</v>
      </c>
      <c r="Q30" s="15"/>
      <c r="R30" s="4" t="e">
        <f>M30-L30-F30</f>
        <v>#DIV/0!</v>
      </c>
      <c r="S30" s="15" t="e">
        <f>P30/(G30*$C$14)</f>
        <v>#DIV/0!</v>
      </c>
      <c r="T30" s="57"/>
      <c r="U30" s="27"/>
      <c r="V30" s="4"/>
      <c r="W30" s="15"/>
      <c r="X30" s="15"/>
      <c r="Y30" s="4"/>
      <c r="Z30" s="27"/>
      <c r="AA30" s="5"/>
      <c r="AB30" s="5"/>
      <c r="AC30" s="5"/>
      <c r="AD30" s="4"/>
      <c r="AE30" s="5"/>
      <c r="AF30" s="5"/>
      <c r="AG30" s="5"/>
      <c r="AH30" s="5"/>
      <c r="AI30" s="5"/>
      <c r="AJ30" s="27"/>
      <c r="AK30" s="13"/>
      <c r="AL30" s="4"/>
      <c r="AM30" s="4"/>
      <c r="AN30" s="4"/>
    </row>
    <row r="31" spans="1:40" x14ac:dyDescent="0.25">
      <c r="A31" s="26"/>
      <c r="B31">
        <f t="shared" ref="B31:B79" si="1">B30+1</f>
        <v>2</v>
      </c>
      <c r="C31" s="5" t="e">
        <f>E30</f>
        <v>#DIV/0!</v>
      </c>
      <c r="D31" s="4" t="e">
        <f t="shared" si="0"/>
        <v>#DIV/0!</v>
      </c>
      <c r="E31" s="5" t="e">
        <f t="shared" ref="E31:E79" si="2">C31-D31</f>
        <v>#DIV/0!</v>
      </c>
      <c r="F31" s="4" t="e">
        <f>'80-20 After-tax calc.'!F9</f>
        <v>#DIV/0!</v>
      </c>
      <c r="G31" s="5" t="e">
        <f>H30</f>
        <v>#DIV/0!</v>
      </c>
      <c r="H31" s="5" t="e">
        <f t="shared" ref="H31:H79" si="3">C31-D31+F31</f>
        <v>#DIV/0!</v>
      </c>
      <c r="I31" s="4" t="e">
        <f>G31*(1-$C$14)*$C$17</f>
        <v>#DIV/0!</v>
      </c>
      <c r="J31" s="4" t="e">
        <f t="shared" ref="J31:J79" si="4">(G31*$C$14*$C$15)</f>
        <v>#DIV/0!</v>
      </c>
      <c r="K31" s="4" t="e">
        <f t="shared" ref="K31:K79" si="5">G31*$C$14*$C$16</f>
        <v>#DIV/0!</v>
      </c>
      <c r="L31" s="4" t="e">
        <f t="shared" ref="L31:L79" si="6">(J31+K31)*$C$18/(1-$C$18)</f>
        <v>#DIV/0!</v>
      </c>
      <c r="M31" s="47" t="e">
        <f t="shared" ref="M31:M79" si="7">D31+I31+J31+K31+L31</f>
        <v>#DIV/0!</v>
      </c>
      <c r="N31" s="48" t="e">
        <f t="shared" ref="N31:N79" si="8">0*G31</f>
        <v>#DIV/0!</v>
      </c>
      <c r="O31" s="4"/>
      <c r="P31" s="5" t="e">
        <f t="shared" ref="P31:P79" si="9">+J31+K31</f>
        <v>#DIV/0!</v>
      </c>
      <c r="Q31" s="15"/>
      <c r="R31" s="4" t="e">
        <f>M31-(F31-F30)-L31</f>
        <v>#DIV/0!</v>
      </c>
      <c r="S31" s="15" t="e">
        <f t="shared" ref="S31:S79" si="10">P31/(G31*$C$14)</f>
        <v>#DIV/0!</v>
      </c>
      <c r="T31" s="26"/>
      <c r="U31" s="27"/>
      <c r="V31" s="4"/>
      <c r="W31" s="15"/>
      <c r="X31" s="4"/>
      <c r="Y31" s="4"/>
      <c r="Z31" s="27"/>
      <c r="AA31" s="5"/>
      <c r="AB31" s="5"/>
      <c r="AC31" s="5"/>
      <c r="AD31" s="4"/>
      <c r="AE31" s="5"/>
      <c r="AF31" s="5"/>
      <c r="AG31" s="5"/>
      <c r="AH31" s="5"/>
      <c r="AI31" s="5"/>
      <c r="AJ31" s="27"/>
      <c r="AK31" s="13"/>
      <c r="AL31" s="4"/>
      <c r="AM31" s="4"/>
      <c r="AN31" s="4"/>
    </row>
    <row r="32" spans="1:40" x14ac:dyDescent="0.25">
      <c r="A32" s="19"/>
      <c r="B32">
        <f t="shared" si="1"/>
        <v>3</v>
      </c>
      <c r="C32" s="5" t="e">
        <f t="shared" ref="C32:C79" si="11">E31</f>
        <v>#DIV/0!</v>
      </c>
      <c r="D32" s="4" t="e">
        <f t="shared" si="0"/>
        <v>#DIV/0!</v>
      </c>
      <c r="E32" s="5" t="e">
        <f t="shared" si="2"/>
        <v>#DIV/0!</v>
      </c>
      <c r="F32" s="4" t="e">
        <f>'80-20 After-tax calc.'!F10</f>
        <v>#DIV/0!</v>
      </c>
      <c r="G32" s="5" t="e">
        <f t="shared" ref="G32:G79" si="12">H31</f>
        <v>#DIV/0!</v>
      </c>
      <c r="H32" s="5" t="e">
        <f>C32-D32+F32</f>
        <v>#DIV/0!</v>
      </c>
      <c r="I32" s="4" t="e">
        <f t="shared" ref="I32:I79" si="13">G32*(1-$C$14)*$C$17</f>
        <v>#DIV/0!</v>
      </c>
      <c r="J32" s="4" t="e">
        <f t="shared" si="4"/>
        <v>#DIV/0!</v>
      </c>
      <c r="K32" s="4" t="e">
        <f t="shared" si="5"/>
        <v>#DIV/0!</v>
      </c>
      <c r="L32" s="4" t="e">
        <f t="shared" si="6"/>
        <v>#DIV/0!</v>
      </c>
      <c r="M32" s="47" t="e">
        <f t="shared" si="7"/>
        <v>#DIV/0!</v>
      </c>
      <c r="N32" s="48" t="e">
        <f t="shared" si="8"/>
        <v>#DIV/0!</v>
      </c>
      <c r="O32" s="4"/>
      <c r="P32" s="5" t="e">
        <f>+J32+K32</f>
        <v>#DIV/0!</v>
      </c>
      <c r="Q32" s="15"/>
      <c r="R32" s="4" t="e">
        <f t="shared" ref="R32:R78" si="14">M32-(F32-F31)-L32</f>
        <v>#DIV/0!</v>
      </c>
      <c r="S32" s="15" t="e">
        <f t="shared" si="10"/>
        <v>#DIV/0!</v>
      </c>
      <c r="T32" s="4"/>
      <c r="U32" s="27"/>
      <c r="V32" s="4"/>
      <c r="W32" s="15"/>
      <c r="X32" s="4"/>
      <c r="Y32" s="4"/>
      <c r="Z32" s="27"/>
      <c r="AA32" s="5"/>
      <c r="AB32" s="5"/>
      <c r="AC32" s="5"/>
      <c r="AD32" s="4"/>
      <c r="AE32" s="5"/>
      <c r="AF32" s="5"/>
      <c r="AG32" s="5"/>
      <c r="AH32" s="5"/>
      <c r="AI32" s="5"/>
      <c r="AJ32" s="27"/>
      <c r="AK32" s="13"/>
      <c r="AL32" s="4"/>
      <c r="AM32" s="4"/>
      <c r="AN32" s="4"/>
    </row>
    <row r="33" spans="1:40" x14ac:dyDescent="0.25">
      <c r="A33" s="19"/>
      <c r="B33">
        <f t="shared" si="1"/>
        <v>4</v>
      </c>
      <c r="C33" s="5" t="e">
        <f t="shared" si="11"/>
        <v>#DIV/0!</v>
      </c>
      <c r="D33" s="4" t="e">
        <f t="shared" si="0"/>
        <v>#DIV/0!</v>
      </c>
      <c r="E33" s="5" t="e">
        <f t="shared" si="2"/>
        <v>#DIV/0!</v>
      </c>
      <c r="F33" s="4" t="e">
        <f>'80-20 After-tax calc.'!F11</f>
        <v>#DIV/0!</v>
      </c>
      <c r="G33" s="5" t="e">
        <f t="shared" si="12"/>
        <v>#DIV/0!</v>
      </c>
      <c r="H33" s="5" t="e">
        <f t="shared" si="3"/>
        <v>#DIV/0!</v>
      </c>
      <c r="I33" s="4" t="e">
        <f t="shared" si="13"/>
        <v>#DIV/0!</v>
      </c>
      <c r="J33" s="4" t="e">
        <f t="shared" si="4"/>
        <v>#DIV/0!</v>
      </c>
      <c r="K33" s="4" t="e">
        <f t="shared" si="5"/>
        <v>#DIV/0!</v>
      </c>
      <c r="L33" s="4" t="e">
        <f t="shared" si="6"/>
        <v>#DIV/0!</v>
      </c>
      <c r="M33" s="47" t="e">
        <f t="shared" si="7"/>
        <v>#DIV/0!</v>
      </c>
      <c r="N33" s="48" t="e">
        <f t="shared" si="8"/>
        <v>#DIV/0!</v>
      </c>
      <c r="O33" s="4"/>
      <c r="P33" s="5" t="e">
        <f t="shared" si="9"/>
        <v>#DIV/0!</v>
      </c>
      <c r="Q33" s="15"/>
      <c r="R33" s="4" t="e">
        <f>M33-(F33-F32)-L33</f>
        <v>#DIV/0!</v>
      </c>
      <c r="S33" s="15" t="e">
        <f t="shared" si="10"/>
        <v>#DIV/0!</v>
      </c>
      <c r="T33" s="4"/>
      <c r="U33" s="27"/>
      <c r="V33" s="4"/>
      <c r="W33" s="15"/>
      <c r="X33" s="4"/>
      <c r="Y33" s="4"/>
      <c r="Z33" s="27"/>
      <c r="AA33" s="5"/>
      <c r="AB33" s="5"/>
      <c r="AC33" s="5"/>
      <c r="AD33" s="4"/>
      <c r="AE33" s="5"/>
      <c r="AF33" s="5"/>
      <c r="AG33" s="5"/>
      <c r="AH33" s="5"/>
      <c r="AI33" s="5"/>
      <c r="AJ33" s="27"/>
      <c r="AK33" s="13"/>
      <c r="AL33" s="4"/>
      <c r="AM33" s="4"/>
      <c r="AN33" s="4"/>
    </row>
    <row r="34" spans="1:40" x14ac:dyDescent="0.25">
      <c r="A34" s="19"/>
      <c r="B34">
        <f t="shared" si="1"/>
        <v>5</v>
      </c>
      <c r="C34" s="5" t="e">
        <f t="shared" si="11"/>
        <v>#DIV/0!</v>
      </c>
      <c r="D34" s="4" t="e">
        <f t="shared" si="0"/>
        <v>#DIV/0!</v>
      </c>
      <c r="E34" s="5" t="e">
        <f t="shared" si="2"/>
        <v>#DIV/0!</v>
      </c>
      <c r="F34" s="4" t="e">
        <f>'80-20 After-tax calc.'!F12</f>
        <v>#DIV/0!</v>
      </c>
      <c r="G34" s="5" t="e">
        <f t="shared" si="12"/>
        <v>#DIV/0!</v>
      </c>
      <c r="H34" s="5" t="e">
        <f t="shared" si="3"/>
        <v>#DIV/0!</v>
      </c>
      <c r="I34" s="4" t="e">
        <f t="shared" si="13"/>
        <v>#DIV/0!</v>
      </c>
      <c r="J34" s="4" t="e">
        <f t="shared" si="4"/>
        <v>#DIV/0!</v>
      </c>
      <c r="K34" s="4" t="e">
        <f t="shared" si="5"/>
        <v>#DIV/0!</v>
      </c>
      <c r="L34" s="4" t="e">
        <f t="shared" si="6"/>
        <v>#DIV/0!</v>
      </c>
      <c r="M34" s="47" t="e">
        <f t="shared" si="7"/>
        <v>#DIV/0!</v>
      </c>
      <c r="N34" s="48" t="e">
        <f t="shared" si="8"/>
        <v>#DIV/0!</v>
      </c>
      <c r="O34" s="4"/>
      <c r="P34" s="5" t="e">
        <f t="shared" si="9"/>
        <v>#DIV/0!</v>
      </c>
      <c r="Q34" s="15"/>
      <c r="R34" s="4" t="e">
        <f t="shared" si="14"/>
        <v>#DIV/0!</v>
      </c>
      <c r="S34" s="15" t="e">
        <f t="shared" si="10"/>
        <v>#DIV/0!</v>
      </c>
      <c r="T34" s="4"/>
      <c r="U34" s="27"/>
      <c r="V34" s="4"/>
      <c r="W34" s="15"/>
      <c r="X34" s="4"/>
      <c r="Y34" s="4"/>
      <c r="Z34" s="27"/>
      <c r="AA34" s="5"/>
      <c r="AB34" s="5"/>
      <c r="AC34" s="5"/>
      <c r="AD34" s="4"/>
      <c r="AE34" s="5"/>
      <c r="AF34" s="5"/>
      <c r="AG34" s="5"/>
      <c r="AH34" s="5"/>
      <c r="AI34" s="5"/>
      <c r="AJ34" s="27"/>
      <c r="AK34" s="13"/>
      <c r="AL34" s="4"/>
      <c r="AM34" s="4"/>
      <c r="AN34" s="4"/>
    </row>
    <row r="35" spans="1:40" x14ac:dyDescent="0.25">
      <c r="A35" s="19"/>
      <c r="B35">
        <f t="shared" si="1"/>
        <v>6</v>
      </c>
      <c r="C35" s="5" t="e">
        <f t="shared" si="11"/>
        <v>#DIV/0!</v>
      </c>
      <c r="D35" s="4" t="e">
        <f t="shared" si="0"/>
        <v>#DIV/0!</v>
      </c>
      <c r="E35" s="5" t="e">
        <f t="shared" si="2"/>
        <v>#DIV/0!</v>
      </c>
      <c r="F35" s="4" t="e">
        <f>'80-20 After-tax calc.'!F13</f>
        <v>#DIV/0!</v>
      </c>
      <c r="G35" s="5" t="e">
        <f t="shared" si="12"/>
        <v>#DIV/0!</v>
      </c>
      <c r="H35" s="5" t="e">
        <f t="shared" si="3"/>
        <v>#DIV/0!</v>
      </c>
      <c r="I35" s="4" t="e">
        <f t="shared" si="13"/>
        <v>#DIV/0!</v>
      </c>
      <c r="J35" s="4" t="e">
        <f t="shared" si="4"/>
        <v>#DIV/0!</v>
      </c>
      <c r="K35" s="4" t="e">
        <f t="shared" si="5"/>
        <v>#DIV/0!</v>
      </c>
      <c r="L35" s="4" t="e">
        <f t="shared" si="6"/>
        <v>#DIV/0!</v>
      </c>
      <c r="M35" s="47" t="e">
        <f t="shared" si="7"/>
        <v>#DIV/0!</v>
      </c>
      <c r="N35" s="48" t="e">
        <f t="shared" si="8"/>
        <v>#DIV/0!</v>
      </c>
      <c r="O35" s="4"/>
      <c r="P35" s="5" t="e">
        <f t="shared" si="9"/>
        <v>#DIV/0!</v>
      </c>
      <c r="Q35" s="15"/>
      <c r="R35" s="4" t="e">
        <f>M35-(F35-F34)-L35</f>
        <v>#DIV/0!</v>
      </c>
      <c r="S35" s="15" t="e">
        <f t="shared" si="10"/>
        <v>#DIV/0!</v>
      </c>
      <c r="T35" s="4"/>
      <c r="U35" s="27"/>
      <c r="V35" s="4"/>
      <c r="W35" s="15"/>
      <c r="X35" s="4"/>
      <c r="Y35" s="4"/>
      <c r="Z35" s="27"/>
      <c r="AA35" s="5"/>
      <c r="AB35" s="5"/>
      <c r="AC35" s="5"/>
      <c r="AD35" s="4"/>
      <c r="AE35" s="5"/>
      <c r="AF35" s="5"/>
      <c r="AG35" s="5"/>
      <c r="AH35" s="5"/>
      <c r="AI35" s="5"/>
      <c r="AJ35" s="27"/>
      <c r="AK35" s="13"/>
      <c r="AL35" s="4"/>
      <c r="AM35" s="4"/>
      <c r="AN35" s="4"/>
    </row>
    <row r="36" spans="1:40" x14ac:dyDescent="0.25">
      <c r="A36" s="19"/>
      <c r="B36">
        <f t="shared" si="1"/>
        <v>7</v>
      </c>
      <c r="C36" s="5" t="e">
        <f t="shared" si="11"/>
        <v>#DIV/0!</v>
      </c>
      <c r="D36" s="4" t="e">
        <f t="shared" si="0"/>
        <v>#DIV/0!</v>
      </c>
      <c r="E36" s="5" t="e">
        <f t="shared" si="2"/>
        <v>#DIV/0!</v>
      </c>
      <c r="F36" s="4" t="e">
        <f>'80-20 After-tax calc.'!F14</f>
        <v>#DIV/0!</v>
      </c>
      <c r="G36" s="5" t="e">
        <f t="shared" si="12"/>
        <v>#DIV/0!</v>
      </c>
      <c r="H36" s="5" t="e">
        <f t="shared" si="3"/>
        <v>#DIV/0!</v>
      </c>
      <c r="I36" s="4" t="e">
        <f t="shared" si="13"/>
        <v>#DIV/0!</v>
      </c>
      <c r="J36" s="4" t="e">
        <f t="shared" si="4"/>
        <v>#DIV/0!</v>
      </c>
      <c r="K36" s="4" t="e">
        <f t="shared" si="5"/>
        <v>#DIV/0!</v>
      </c>
      <c r="L36" s="4" t="e">
        <f t="shared" si="6"/>
        <v>#DIV/0!</v>
      </c>
      <c r="M36" s="47" t="e">
        <f t="shared" si="7"/>
        <v>#DIV/0!</v>
      </c>
      <c r="N36" s="48" t="e">
        <f t="shared" si="8"/>
        <v>#DIV/0!</v>
      </c>
      <c r="O36" s="4"/>
      <c r="P36" s="5" t="e">
        <f t="shared" si="9"/>
        <v>#DIV/0!</v>
      </c>
      <c r="Q36" s="15"/>
      <c r="R36" s="4" t="e">
        <f t="shared" si="14"/>
        <v>#DIV/0!</v>
      </c>
      <c r="S36" s="15" t="e">
        <f t="shared" si="10"/>
        <v>#DIV/0!</v>
      </c>
      <c r="T36" s="4"/>
      <c r="U36" s="27"/>
      <c r="V36" s="4"/>
      <c r="W36" s="15"/>
      <c r="X36" s="4"/>
      <c r="Y36" s="4"/>
      <c r="Z36" s="27"/>
      <c r="AA36" s="5"/>
      <c r="AB36" s="5"/>
      <c r="AC36" s="5"/>
      <c r="AD36" s="4"/>
      <c r="AE36" s="5"/>
      <c r="AF36" s="5"/>
      <c r="AG36" s="5"/>
      <c r="AH36" s="5"/>
      <c r="AI36" s="5"/>
      <c r="AJ36" s="27"/>
      <c r="AK36" s="13"/>
      <c r="AL36" s="4"/>
      <c r="AM36" s="4"/>
      <c r="AN36" s="4"/>
    </row>
    <row r="37" spans="1:40" x14ac:dyDescent="0.25">
      <c r="A37" s="19"/>
      <c r="B37">
        <f t="shared" si="1"/>
        <v>8</v>
      </c>
      <c r="C37" s="5" t="e">
        <f t="shared" si="11"/>
        <v>#DIV/0!</v>
      </c>
      <c r="D37" s="4" t="e">
        <f t="shared" si="0"/>
        <v>#DIV/0!</v>
      </c>
      <c r="E37" s="5" t="e">
        <f t="shared" si="2"/>
        <v>#DIV/0!</v>
      </c>
      <c r="F37" s="4" t="e">
        <f>'80-20 After-tax calc.'!F15</f>
        <v>#DIV/0!</v>
      </c>
      <c r="G37" s="5" t="e">
        <f t="shared" si="12"/>
        <v>#DIV/0!</v>
      </c>
      <c r="H37" s="5" t="e">
        <f t="shared" si="3"/>
        <v>#DIV/0!</v>
      </c>
      <c r="I37" s="4" t="e">
        <f t="shared" si="13"/>
        <v>#DIV/0!</v>
      </c>
      <c r="J37" s="4" t="e">
        <f t="shared" si="4"/>
        <v>#DIV/0!</v>
      </c>
      <c r="K37" s="4" t="e">
        <f t="shared" si="5"/>
        <v>#DIV/0!</v>
      </c>
      <c r="L37" s="4" t="e">
        <f t="shared" si="6"/>
        <v>#DIV/0!</v>
      </c>
      <c r="M37" s="47" t="e">
        <f t="shared" si="7"/>
        <v>#DIV/0!</v>
      </c>
      <c r="N37" s="48" t="e">
        <f t="shared" si="8"/>
        <v>#DIV/0!</v>
      </c>
      <c r="O37" s="4"/>
      <c r="P37" s="5" t="e">
        <f t="shared" si="9"/>
        <v>#DIV/0!</v>
      </c>
      <c r="Q37" s="15"/>
      <c r="R37" s="4" t="e">
        <f t="shared" si="14"/>
        <v>#DIV/0!</v>
      </c>
      <c r="S37" s="15" t="e">
        <f t="shared" si="10"/>
        <v>#DIV/0!</v>
      </c>
      <c r="T37" s="4"/>
      <c r="U37" s="27"/>
      <c r="V37" s="4"/>
      <c r="W37" s="15"/>
      <c r="X37" s="4"/>
      <c r="Y37" s="4"/>
      <c r="Z37" s="27"/>
      <c r="AA37" s="5"/>
      <c r="AB37" s="5"/>
      <c r="AC37" s="5"/>
      <c r="AD37" s="4"/>
      <c r="AE37" s="5"/>
      <c r="AF37" s="5"/>
      <c r="AG37" s="5"/>
      <c r="AH37" s="5"/>
      <c r="AI37" s="5"/>
      <c r="AJ37" s="27"/>
      <c r="AK37" s="13"/>
      <c r="AL37" s="4"/>
      <c r="AM37" s="4"/>
      <c r="AN37" s="4"/>
    </row>
    <row r="38" spans="1:40" x14ac:dyDescent="0.25">
      <c r="A38" s="19"/>
      <c r="B38">
        <f t="shared" si="1"/>
        <v>9</v>
      </c>
      <c r="C38" s="5" t="e">
        <f t="shared" si="11"/>
        <v>#DIV/0!</v>
      </c>
      <c r="D38" s="4" t="e">
        <f t="shared" si="0"/>
        <v>#DIV/0!</v>
      </c>
      <c r="E38" s="5" t="e">
        <f t="shared" si="2"/>
        <v>#DIV/0!</v>
      </c>
      <c r="F38" s="4" t="e">
        <f>'80-20 After-tax calc.'!F16</f>
        <v>#DIV/0!</v>
      </c>
      <c r="G38" s="5" t="e">
        <f t="shared" si="12"/>
        <v>#DIV/0!</v>
      </c>
      <c r="H38" s="5" t="e">
        <f t="shared" si="3"/>
        <v>#DIV/0!</v>
      </c>
      <c r="I38" s="4" t="e">
        <f t="shared" si="13"/>
        <v>#DIV/0!</v>
      </c>
      <c r="J38" s="4" t="e">
        <f t="shared" si="4"/>
        <v>#DIV/0!</v>
      </c>
      <c r="K38" s="4" t="e">
        <f t="shared" si="5"/>
        <v>#DIV/0!</v>
      </c>
      <c r="L38" s="4" t="e">
        <f t="shared" si="6"/>
        <v>#DIV/0!</v>
      </c>
      <c r="M38" s="47" t="e">
        <f t="shared" si="7"/>
        <v>#DIV/0!</v>
      </c>
      <c r="N38" s="48" t="e">
        <f t="shared" si="8"/>
        <v>#DIV/0!</v>
      </c>
      <c r="O38" s="4"/>
      <c r="P38" s="5" t="e">
        <f t="shared" si="9"/>
        <v>#DIV/0!</v>
      </c>
      <c r="Q38" s="15"/>
      <c r="R38" s="4" t="e">
        <f t="shared" si="14"/>
        <v>#DIV/0!</v>
      </c>
      <c r="S38" s="15" t="e">
        <f t="shared" si="10"/>
        <v>#DIV/0!</v>
      </c>
      <c r="T38" s="4"/>
      <c r="U38" s="27"/>
      <c r="V38" s="4"/>
      <c r="W38" s="15"/>
      <c r="X38" s="4"/>
      <c r="Y38" s="4"/>
      <c r="Z38" s="27"/>
      <c r="AA38" s="5"/>
      <c r="AB38" s="5"/>
      <c r="AC38" s="5"/>
      <c r="AD38" s="4"/>
      <c r="AE38" s="5"/>
      <c r="AF38" s="5"/>
      <c r="AG38" s="5"/>
      <c r="AH38" s="5"/>
      <c r="AI38" s="5"/>
      <c r="AJ38" s="27"/>
      <c r="AK38" s="13"/>
      <c r="AL38" s="4"/>
      <c r="AM38" s="4"/>
      <c r="AN38" s="4"/>
    </row>
    <row r="39" spans="1:40" x14ac:dyDescent="0.25">
      <c r="A39" s="19"/>
      <c r="B39">
        <f t="shared" si="1"/>
        <v>10</v>
      </c>
      <c r="C39" s="5" t="e">
        <f t="shared" si="11"/>
        <v>#DIV/0!</v>
      </c>
      <c r="D39" s="4" t="e">
        <f t="shared" si="0"/>
        <v>#DIV/0!</v>
      </c>
      <c r="E39" s="5" t="e">
        <f t="shared" si="2"/>
        <v>#DIV/0!</v>
      </c>
      <c r="F39" s="4" t="e">
        <f>'80-20 After-tax calc.'!F17</f>
        <v>#DIV/0!</v>
      </c>
      <c r="G39" s="5" t="e">
        <f t="shared" si="12"/>
        <v>#DIV/0!</v>
      </c>
      <c r="H39" s="5" t="e">
        <f t="shared" si="3"/>
        <v>#DIV/0!</v>
      </c>
      <c r="I39" s="4" t="e">
        <f t="shared" si="13"/>
        <v>#DIV/0!</v>
      </c>
      <c r="J39" s="4" t="e">
        <f t="shared" si="4"/>
        <v>#DIV/0!</v>
      </c>
      <c r="K39" s="4" t="e">
        <f t="shared" si="5"/>
        <v>#DIV/0!</v>
      </c>
      <c r="L39" s="4" t="e">
        <f t="shared" si="6"/>
        <v>#DIV/0!</v>
      </c>
      <c r="M39" s="47" t="e">
        <f t="shared" si="7"/>
        <v>#DIV/0!</v>
      </c>
      <c r="N39" s="48" t="e">
        <f t="shared" si="8"/>
        <v>#DIV/0!</v>
      </c>
      <c r="O39" s="4"/>
      <c r="P39" s="5" t="e">
        <f t="shared" si="9"/>
        <v>#DIV/0!</v>
      </c>
      <c r="Q39" s="15"/>
      <c r="R39" s="4" t="e">
        <f t="shared" si="14"/>
        <v>#DIV/0!</v>
      </c>
      <c r="S39" s="15" t="e">
        <f t="shared" si="10"/>
        <v>#DIV/0!</v>
      </c>
      <c r="T39" s="4"/>
      <c r="U39" s="27"/>
      <c r="V39" s="4"/>
      <c r="W39" s="15"/>
      <c r="X39" s="4"/>
      <c r="Y39" s="4"/>
      <c r="Z39" s="27"/>
      <c r="AA39" s="5"/>
      <c r="AB39" s="5"/>
      <c r="AC39" s="5"/>
      <c r="AD39" s="4"/>
      <c r="AE39" s="5"/>
      <c r="AF39" s="5"/>
      <c r="AG39" s="5"/>
      <c r="AH39" s="5"/>
      <c r="AI39" s="5"/>
      <c r="AJ39" s="27"/>
      <c r="AK39" s="13"/>
      <c r="AL39" s="4"/>
      <c r="AM39" s="4"/>
      <c r="AN39" s="4"/>
    </row>
    <row r="40" spans="1:40" x14ac:dyDescent="0.25">
      <c r="A40" s="19"/>
      <c r="B40">
        <f t="shared" si="1"/>
        <v>11</v>
      </c>
      <c r="C40" s="5" t="e">
        <f t="shared" si="11"/>
        <v>#DIV/0!</v>
      </c>
      <c r="D40" s="4" t="e">
        <f t="shared" si="0"/>
        <v>#DIV/0!</v>
      </c>
      <c r="E40" s="5" t="e">
        <f t="shared" si="2"/>
        <v>#DIV/0!</v>
      </c>
      <c r="F40" s="4" t="e">
        <f>'80-20 After-tax calc.'!F18</f>
        <v>#DIV/0!</v>
      </c>
      <c r="G40" s="5" t="e">
        <f t="shared" si="12"/>
        <v>#DIV/0!</v>
      </c>
      <c r="H40" s="5" t="e">
        <f t="shared" si="3"/>
        <v>#DIV/0!</v>
      </c>
      <c r="I40" s="4" t="e">
        <f t="shared" si="13"/>
        <v>#DIV/0!</v>
      </c>
      <c r="J40" s="4" t="e">
        <f t="shared" si="4"/>
        <v>#DIV/0!</v>
      </c>
      <c r="K40" s="4" t="e">
        <f t="shared" si="5"/>
        <v>#DIV/0!</v>
      </c>
      <c r="L40" s="4" t="e">
        <f t="shared" si="6"/>
        <v>#DIV/0!</v>
      </c>
      <c r="M40" s="47" t="e">
        <f t="shared" si="7"/>
        <v>#DIV/0!</v>
      </c>
      <c r="N40" s="48" t="e">
        <f t="shared" si="8"/>
        <v>#DIV/0!</v>
      </c>
      <c r="O40" s="4"/>
      <c r="P40" s="5" t="e">
        <f t="shared" si="9"/>
        <v>#DIV/0!</v>
      </c>
      <c r="Q40" s="15"/>
      <c r="R40" s="4" t="e">
        <f t="shared" si="14"/>
        <v>#DIV/0!</v>
      </c>
      <c r="S40" s="15" t="e">
        <f t="shared" si="10"/>
        <v>#DIV/0!</v>
      </c>
      <c r="T40" s="4"/>
      <c r="U40" s="27"/>
      <c r="V40" s="4"/>
      <c r="W40" s="15"/>
      <c r="X40" s="4"/>
      <c r="Y40" s="4"/>
      <c r="Z40" s="27"/>
      <c r="AA40" s="5"/>
      <c r="AB40" s="5"/>
      <c r="AC40" s="5"/>
      <c r="AD40" s="4"/>
      <c r="AE40" s="5"/>
      <c r="AF40" s="5"/>
      <c r="AG40" s="5"/>
      <c r="AH40" s="5"/>
      <c r="AI40" s="5"/>
      <c r="AJ40" s="27"/>
      <c r="AK40" s="13"/>
      <c r="AL40" s="4"/>
      <c r="AM40" s="4"/>
      <c r="AN40" s="4"/>
    </row>
    <row r="41" spans="1:40" x14ac:dyDescent="0.25">
      <c r="A41" s="19"/>
      <c r="B41">
        <f t="shared" si="1"/>
        <v>12</v>
      </c>
      <c r="C41" s="5" t="e">
        <f t="shared" si="11"/>
        <v>#DIV/0!</v>
      </c>
      <c r="D41" s="4" t="e">
        <f t="shared" si="0"/>
        <v>#DIV/0!</v>
      </c>
      <c r="E41" s="5" t="e">
        <f t="shared" si="2"/>
        <v>#DIV/0!</v>
      </c>
      <c r="F41" s="4" t="e">
        <f>'80-20 After-tax calc.'!F19</f>
        <v>#DIV/0!</v>
      </c>
      <c r="G41" s="5" t="e">
        <f t="shared" si="12"/>
        <v>#DIV/0!</v>
      </c>
      <c r="H41" s="5" t="e">
        <f t="shared" si="3"/>
        <v>#DIV/0!</v>
      </c>
      <c r="I41" s="4" t="e">
        <f t="shared" si="13"/>
        <v>#DIV/0!</v>
      </c>
      <c r="J41" s="4" t="e">
        <f t="shared" si="4"/>
        <v>#DIV/0!</v>
      </c>
      <c r="K41" s="4" t="e">
        <f t="shared" si="5"/>
        <v>#DIV/0!</v>
      </c>
      <c r="L41" s="4" t="e">
        <f t="shared" si="6"/>
        <v>#DIV/0!</v>
      </c>
      <c r="M41" s="47" t="e">
        <f t="shared" si="7"/>
        <v>#DIV/0!</v>
      </c>
      <c r="N41" s="48" t="e">
        <f t="shared" si="8"/>
        <v>#DIV/0!</v>
      </c>
      <c r="O41" s="4"/>
      <c r="P41" s="5" t="e">
        <f t="shared" si="9"/>
        <v>#DIV/0!</v>
      </c>
      <c r="Q41" s="15"/>
      <c r="R41" s="4" t="e">
        <f t="shared" si="14"/>
        <v>#DIV/0!</v>
      </c>
      <c r="S41" s="15" t="e">
        <f t="shared" si="10"/>
        <v>#DIV/0!</v>
      </c>
      <c r="T41" s="4"/>
      <c r="U41" s="27"/>
      <c r="V41" s="4"/>
      <c r="W41" s="15"/>
      <c r="X41" s="4"/>
      <c r="Y41" s="4"/>
      <c r="Z41" s="27"/>
      <c r="AA41" s="5"/>
      <c r="AB41" s="5"/>
      <c r="AC41" s="5"/>
      <c r="AD41" s="4"/>
      <c r="AE41" s="5"/>
      <c r="AF41" s="5"/>
      <c r="AG41" s="5"/>
      <c r="AH41" s="5"/>
      <c r="AI41" s="5"/>
      <c r="AJ41" s="27"/>
      <c r="AK41" s="13"/>
      <c r="AL41" s="4"/>
      <c r="AM41" s="4"/>
      <c r="AN41" s="4"/>
    </row>
    <row r="42" spans="1:40" x14ac:dyDescent="0.25">
      <c r="A42" s="19"/>
      <c r="B42">
        <f t="shared" si="1"/>
        <v>13</v>
      </c>
      <c r="C42" s="5" t="e">
        <f t="shared" si="11"/>
        <v>#DIV/0!</v>
      </c>
      <c r="D42" s="4" t="e">
        <f t="shared" si="0"/>
        <v>#DIV/0!</v>
      </c>
      <c r="E42" s="5" t="e">
        <f t="shared" si="2"/>
        <v>#DIV/0!</v>
      </c>
      <c r="F42" s="4" t="e">
        <f>'80-20 After-tax calc.'!F20</f>
        <v>#DIV/0!</v>
      </c>
      <c r="G42" s="5" t="e">
        <f t="shared" si="12"/>
        <v>#DIV/0!</v>
      </c>
      <c r="H42" s="5" t="e">
        <f t="shared" si="3"/>
        <v>#DIV/0!</v>
      </c>
      <c r="I42" s="4" t="e">
        <f t="shared" si="13"/>
        <v>#DIV/0!</v>
      </c>
      <c r="J42" s="4" t="e">
        <f t="shared" si="4"/>
        <v>#DIV/0!</v>
      </c>
      <c r="K42" s="4" t="e">
        <f t="shared" si="5"/>
        <v>#DIV/0!</v>
      </c>
      <c r="L42" s="4" t="e">
        <f t="shared" si="6"/>
        <v>#DIV/0!</v>
      </c>
      <c r="M42" s="47" t="e">
        <f t="shared" si="7"/>
        <v>#DIV/0!</v>
      </c>
      <c r="N42" s="48" t="e">
        <f t="shared" si="8"/>
        <v>#DIV/0!</v>
      </c>
      <c r="O42" s="4"/>
      <c r="P42" s="5" t="e">
        <f t="shared" si="9"/>
        <v>#DIV/0!</v>
      </c>
      <c r="Q42" s="15"/>
      <c r="R42" s="4" t="e">
        <f t="shared" si="14"/>
        <v>#DIV/0!</v>
      </c>
      <c r="S42" s="15" t="e">
        <f t="shared" si="10"/>
        <v>#DIV/0!</v>
      </c>
      <c r="T42" s="4"/>
      <c r="U42" s="27"/>
      <c r="V42" s="4"/>
      <c r="W42" s="15"/>
      <c r="X42" s="4"/>
      <c r="Y42" s="4"/>
      <c r="Z42" s="27"/>
      <c r="AA42" s="5"/>
      <c r="AB42" s="5"/>
      <c r="AC42" s="5"/>
      <c r="AD42" s="4"/>
      <c r="AE42" s="5"/>
      <c r="AF42" s="5"/>
      <c r="AG42" s="5"/>
      <c r="AH42" s="5"/>
      <c r="AI42" s="5"/>
      <c r="AJ42" s="27"/>
      <c r="AK42" s="13"/>
      <c r="AL42" s="4"/>
      <c r="AM42" s="4"/>
      <c r="AN42" s="4"/>
    </row>
    <row r="43" spans="1:40" x14ac:dyDescent="0.25">
      <c r="A43" s="19"/>
      <c r="B43">
        <f t="shared" si="1"/>
        <v>14</v>
      </c>
      <c r="C43" s="5" t="e">
        <f t="shared" si="11"/>
        <v>#DIV/0!</v>
      </c>
      <c r="D43" s="4" t="e">
        <f t="shared" si="0"/>
        <v>#DIV/0!</v>
      </c>
      <c r="E43" s="5" t="e">
        <f t="shared" si="2"/>
        <v>#DIV/0!</v>
      </c>
      <c r="F43" s="4" t="e">
        <f>'80-20 After-tax calc.'!F21</f>
        <v>#DIV/0!</v>
      </c>
      <c r="G43" s="5" t="e">
        <f t="shared" si="12"/>
        <v>#DIV/0!</v>
      </c>
      <c r="H43" s="5" t="e">
        <f t="shared" si="3"/>
        <v>#DIV/0!</v>
      </c>
      <c r="I43" s="4" t="e">
        <f t="shared" si="13"/>
        <v>#DIV/0!</v>
      </c>
      <c r="J43" s="4" t="e">
        <f t="shared" si="4"/>
        <v>#DIV/0!</v>
      </c>
      <c r="K43" s="4" t="e">
        <f t="shared" si="5"/>
        <v>#DIV/0!</v>
      </c>
      <c r="L43" s="4" t="e">
        <f t="shared" si="6"/>
        <v>#DIV/0!</v>
      </c>
      <c r="M43" s="47" t="e">
        <f t="shared" si="7"/>
        <v>#DIV/0!</v>
      </c>
      <c r="N43" s="48" t="e">
        <f t="shared" si="8"/>
        <v>#DIV/0!</v>
      </c>
      <c r="O43" s="4"/>
      <c r="P43" s="5" t="e">
        <f t="shared" si="9"/>
        <v>#DIV/0!</v>
      </c>
      <c r="Q43" s="15"/>
      <c r="R43" s="4" t="e">
        <f t="shared" si="14"/>
        <v>#DIV/0!</v>
      </c>
      <c r="S43" s="15" t="e">
        <f t="shared" si="10"/>
        <v>#DIV/0!</v>
      </c>
      <c r="T43" s="4"/>
      <c r="U43" s="27"/>
      <c r="V43" s="4"/>
      <c r="W43" s="15"/>
      <c r="X43" s="4"/>
      <c r="Y43" s="4"/>
      <c r="Z43" s="27"/>
      <c r="AA43" s="5"/>
      <c r="AB43" s="5"/>
      <c r="AC43" s="5"/>
      <c r="AD43" s="4"/>
      <c r="AE43" s="5"/>
      <c r="AF43" s="5"/>
      <c r="AG43" s="5"/>
      <c r="AH43" s="5"/>
      <c r="AI43" s="5"/>
      <c r="AJ43" s="27"/>
      <c r="AK43" s="13"/>
      <c r="AL43" s="4"/>
      <c r="AM43" s="4"/>
      <c r="AN43" s="4"/>
    </row>
    <row r="44" spans="1:40" x14ac:dyDescent="0.25">
      <c r="A44" s="19"/>
      <c r="B44">
        <f t="shared" si="1"/>
        <v>15</v>
      </c>
      <c r="C44" s="5" t="e">
        <f t="shared" si="11"/>
        <v>#DIV/0!</v>
      </c>
      <c r="D44" s="4" t="e">
        <f t="shared" si="0"/>
        <v>#DIV/0!</v>
      </c>
      <c r="E44" s="5" t="e">
        <f t="shared" si="2"/>
        <v>#DIV/0!</v>
      </c>
      <c r="F44" s="4" t="e">
        <f>'80-20 After-tax calc.'!F22</f>
        <v>#DIV/0!</v>
      </c>
      <c r="G44" s="5" t="e">
        <f t="shared" si="12"/>
        <v>#DIV/0!</v>
      </c>
      <c r="H44" s="5" t="e">
        <f t="shared" si="3"/>
        <v>#DIV/0!</v>
      </c>
      <c r="I44" s="4" t="e">
        <f t="shared" si="13"/>
        <v>#DIV/0!</v>
      </c>
      <c r="J44" s="4" t="e">
        <f t="shared" si="4"/>
        <v>#DIV/0!</v>
      </c>
      <c r="K44" s="4" t="e">
        <f t="shared" si="5"/>
        <v>#DIV/0!</v>
      </c>
      <c r="L44" s="4" t="e">
        <f t="shared" si="6"/>
        <v>#DIV/0!</v>
      </c>
      <c r="M44" s="47" t="e">
        <f t="shared" si="7"/>
        <v>#DIV/0!</v>
      </c>
      <c r="N44" s="48" t="e">
        <f t="shared" si="8"/>
        <v>#DIV/0!</v>
      </c>
      <c r="O44" s="4"/>
      <c r="P44" s="5" t="e">
        <f t="shared" si="9"/>
        <v>#DIV/0!</v>
      </c>
      <c r="Q44" s="15"/>
      <c r="R44" s="4" t="e">
        <f t="shared" si="14"/>
        <v>#DIV/0!</v>
      </c>
      <c r="S44" s="15" t="e">
        <f t="shared" si="10"/>
        <v>#DIV/0!</v>
      </c>
      <c r="T44" s="4"/>
      <c r="U44" s="27"/>
      <c r="V44" s="4"/>
      <c r="W44" s="15"/>
      <c r="X44" s="4"/>
      <c r="Y44" s="4"/>
      <c r="Z44" s="27"/>
      <c r="AA44" s="5"/>
      <c r="AB44" s="5"/>
      <c r="AC44" s="5"/>
      <c r="AD44" s="4"/>
      <c r="AE44" s="5"/>
      <c r="AF44" s="5"/>
      <c r="AG44" s="5"/>
      <c r="AH44" s="5"/>
      <c r="AI44" s="5"/>
      <c r="AJ44" s="27"/>
      <c r="AK44" s="13"/>
      <c r="AL44" s="4"/>
      <c r="AM44" s="4"/>
      <c r="AN44" s="4"/>
    </row>
    <row r="45" spans="1:40" x14ac:dyDescent="0.25">
      <c r="A45" s="19"/>
      <c r="B45">
        <f t="shared" si="1"/>
        <v>16</v>
      </c>
      <c r="C45" s="5" t="e">
        <f t="shared" si="11"/>
        <v>#DIV/0!</v>
      </c>
      <c r="D45" s="4" t="e">
        <f t="shared" si="0"/>
        <v>#DIV/0!</v>
      </c>
      <c r="E45" s="5" t="e">
        <f t="shared" si="2"/>
        <v>#DIV/0!</v>
      </c>
      <c r="F45" s="4" t="e">
        <f>'80-20 After-tax calc.'!F23</f>
        <v>#DIV/0!</v>
      </c>
      <c r="G45" s="5" t="e">
        <f t="shared" si="12"/>
        <v>#DIV/0!</v>
      </c>
      <c r="H45" s="5" t="e">
        <f t="shared" si="3"/>
        <v>#DIV/0!</v>
      </c>
      <c r="I45" s="4" t="e">
        <f t="shared" si="13"/>
        <v>#DIV/0!</v>
      </c>
      <c r="J45" s="4" t="e">
        <f t="shared" si="4"/>
        <v>#DIV/0!</v>
      </c>
      <c r="K45" s="4" t="e">
        <f t="shared" si="5"/>
        <v>#DIV/0!</v>
      </c>
      <c r="L45" s="4" t="e">
        <f t="shared" si="6"/>
        <v>#DIV/0!</v>
      </c>
      <c r="M45" s="47" t="e">
        <f t="shared" si="7"/>
        <v>#DIV/0!</v>
      </c>
      <c r="N45" s="48" t="e">
        <f t="shared" si="8"/>
        <v>#DIV/0!</v>
      </c>
      <c r="O45" s="4"/>
      <c r="P45" s="5" t="e">
        <f t="shared" si="9"/>
        <v>#DIV/0!</v>
      </c>
      <c r="Q45" s="15"/>
      <c r="R45" s="4" t="e">
        <f t="shared" si="14"/>
        <v>#DIV/0!</v>
      </c>
      <c r="S45" s="15" t="e">
        <f t="shared" si="10"/>
        <v>#DIV/0!</v>
      </c>
      <c r="T45" s="4"/>
      <c r="U45" s="27"/>
      <c r="V45" s="4"/>
      <c r="W45" s="15"/>
      <c r="X45" s="4"/>
      <c r="Y45" s="4"/>
      <c r="Z45" s="27"/>
      <c r="AA45" s="5"/>
      <c r="AB45" s="5"/>
      <c r="AC45" s="5"/>
      <c r="AD45" s="4"/>
      <c r="AE45" s="5"/>
      <c r="AF45" s="5"/>
      <c r="AG45" s="5"/>
      <c r="AH45" s="5"/>
      <c r="AI45" s="5"/>
      <c r="AJ45" s="27"/>
      <c r="AK45" s="13"/>
      <c r="AL45" s="4"/>
      <c r="AM45" s="4"/>
      <c r="AN45" s="4"/>
    </row>
    <row r="46" spans="1:40" x14ac:dyDescent="0.25">
      <c r="A46" s="19"/>
      <c r="B46">
        <f t="shared" si="1"/>
        <v>17</v>
      </c>
      <c r="C46" s="5" t="e">
        <f t="shared" si="11"/>
        <v>#DIV/0!</v>
      </c>
      <c r="D46" s="4" t="e">
        <f t="shared" si="0"/>
        <v>#DIV/0!</v>
      </c>
      <c r="E46" s="5" t="e">
        <f t="shared" si="2"/>
        <v>#DIV/0!</v>
      </c>
      <c r="F46" s="4" t="e">
        <f>'80-20 After-tax calc.'!F24</f>
        <v>#DIV/0!</v>
      </c>
      <c r="G46" s="5" t="e">
        <f t="shared" si="12"/>
        <v>#DIV/0!</v>
      </c>
      <c r="H46" s="5" t="e">
        <f t="shared" si="3"/>
        <v>#DIV/0!</v>
      </c>
      <c r="I46" s="4" t="e">
        <f t="shared" si="13"/>
        <v>#DIV/0!</v>
      </c>
      <c r="J46" s="4" t="e">
        <f t="shared" si="4"/>
        <v>#DIV/0!</v>
      </c>
      <c r="K46" s="4" t="e">
        <f t="shared" si="5"/>
        <v>#DIV/0!</v>
      </c>
      <c r="L46" s="4" t="e">
        <f t="shared" si="6"/>
        <v>#DIV/0!</v>
      </c>
      <c r="M46" s="47" t="e">
        <f t="shared" si="7"/>
        <v>#DIV/0!</v>
      </c>
      <c r="N46" s="48" t="e">
        <f t="shared" si="8"/>
        <v>#DIV/0!</v>
      </c>
      <c r="O46" s="4"/>
      <c r="P46" s="5" t="e">
        <f t="shared" si="9"/>
        <v>#DIV/0!</v>
      </c>
      <c r="Q46" s="15"/>
      <c r="R46" s="4" t="e">
        <f t="shared" si="14"/>
        <v>#DIV/0!</v>
      </c>
      <c r="S46" s="15" t="e">
        <f t="shared" si="10"/>
        <v>#DIV/0!</v>
      </c>
      <c r="T46" s="4"/>
      <c r="U46" s="27"/>
      <c r="V46" s="4"/>
      <c r="W46" s="15"/>
      <c r="X46" s="4"/>
      <c r="Y46" s="4"/>
      <c r="Z46" s="27"/>
      <c r="AA46" s="5"/>
      <c r="AB46" s="5"/>
      <c r="AC46" s="5"/>
      <c r="AD46" s="4"/>
      <c r="AE46" s="5"/>
      <c r="AF46" s="5"/>
      <c r="AG46" s="5"/>
      <c r="AH46" s="5"/>
      <c r="AI46" s="5"/>
      <c r="AJ46" s="27"/>
      <c r="AK46" s="13"/>
      <c r="AL46" s="4"/>
      <c r="AM46" s="4"/>
      <c r="AN46" s="4"/>
    </row>
    <row r="47" spans="1:40" x14ac:dyDescent="0.25">
      <c r="B47">
        <f t="shared" si="1"/>
        <v>18</v>
      </c>
      <c r="C47" s="5" t="e">
        <f t="shared" si="11"/>
        <v>#DIV/0!</v>
      </c>
      <c r="D47" s="4" t="e">
        <f t="shared" si="0"/>
        <v>#DIV/0!</v>
      </c>
      <c r="E47" s="5" t="e">
        <f t="shared" si="2"/>
        <v>#DIV/0!</v>
      </c>
      <c r="F47" s="4" t="e">
        <f>'80-20 After-tax calc.'!F25</f>
        <v>#DIV/0!</v>
      </c>
      <c r="G47" s="5" t="e">
        <f t="shared" si="12"/>
        <v>#DIV/0!</v>
      </c>
      <c r="H47" s="5" t="e">
        <f t="shared" si="3"/>
        <v>#DIV/0!</v>
      </c>
      <c r="I47" s="4" t="e">
        <f t="shared" si="13"/>
        <v>#DIV/0!</v>
      </c>
      <c r="J47" s="4" t="e">
        <f t="shared" si="4"/>
        <v>#DIV/0!</v>
      </c>
      <c r="K47" s="4" t="e">
        <f t="shared" si="5"/>
        <v>#DIV/0!</v>
      </c>
      <c r="L47" s="4" t="e">
        <f t="shared" si="6"/>
        <v>#DIV/0!</v>
      </c>
      <c r="M47" s="47" t="e">
        <f t="shared" si="7"/>
        <v>#DIV/0!</v>
      </c>
      <c r="N47" s="48" t="e">
        <f t="shared" si="8"/>
        <v>#DIV/0!</v>
      </c>
      <c r="O47" s="4"/>
      <c r="P47" s="5" t="e">
        <f t="shared" si="9"/>
        <v>#DIV/0!</v>
      </c>
      <c r="Q47" s="15"/>
      <c r="R47" s="4" t="e">
        <f t="shared" si="14"/>
        <v>#DIV/0!</v>
      </c>
      <c r="S47" s="15" t="e">
        <f t="shared" si="10"/>
        <v>#DIV/0!</v>
      </c>
      <c r="T47" s="4"/>
      <c r="U47" s="27"/>
      <c r="V47" s="4"/>
      <c r="W47" s="15"/>
      <c r="X47" s="4"/>
      <c r="Y47" s="4"/>
      <c r="Z47" s="27"/>
      <c r="AA47" s="5"/>
      <c r="AB47" s="5"/>
      <c r="AC47" s="5"/>
      <c r="AD47" s="4"/>
      <c r="AE47" s="5"/>
      <c r="AF47" s="5"/>
      <c r="AG47" s="5"/>
      <c r="AH47" s="5"/>
      <c r="AI47" s="5"/>
      <c r="AJ47" s="27"/>
      <c r="AK47" s="13"/>
      <c r="AL47" s="4"/>
      <c r="AM47" s="4"/>
      <c r="AN47" s="4"/>
    </row>
    <row r="48" spans="1:40" x14ac:dyDescent="0.25">
      <c r="B48">
        <f t="shared" si="1"/>
        <v>19</v>
      </c>
      <c r="C48" s="5" t="e">
        <f t="shared" si="11"/>
        <v>#DIV/0!</v>
      </c>
      <c r="D48" s="4" t="e">
        <f t="shared" si="0"/>
        <v>#DIV/0!</v>
      </c>
      <c r="E48" s="5" t="e">
        <f t="shared" si="2"/>
        <v>#DIV/0!</v>
      </c>
      <c r="F48" s="4" t="e">
        <f>'80-20 After-tax calc.'!F26</f>
        <v>#DIV/0!</v>
      </c>
      <c r="G48" s="5" t="e">
        <f t="shared" si="12"/>
        <v>#DIV/0!</v>
      </c>
      <c r="H48" s="5" t="e">
        <f t="shared" si="3"/>
        <v>#DIV/0!</v>
      </c>
      <c r="I48" s="4" t="e">
        <f t="shared" si="13"/>
        <v>#DIV/0!</v>
      </c>
      <c r="J48" s="4" t="e">
        <f t="shared" si="4"/>
        <v>#DIV/0!</v>
      </c>
      <c r="K48" s="4" t="e">
        <f t="shared" si="5"/>
        <v>#DIV/0!</v>
      </c>
      <c r="L48" s="4" t="e">
        <f t="shared" si="6"/>
        <v>#DIV/0!</v>
      </c>
      <c r="M48" s="47" t="e">
        <f t="shared" si="7"/>
        <v>#DIV/0!</v>
      </c>
      <c r="N48" s="48" t="e">
        <f t="shared" si="8"/>
        <v>#DIV/0!</v>
      </c>
      <c r="O48" s="4"/>
      <c r="P48" s="5" t="e">
        <f t="shared" si="9"/>
        <v>#DIV/0!</v>
      </c>
      <c r="Q48" s="15"/>
      <c r="R48" s="4" t="e">
        <f t="shared" si="14"/>
        <v>#DIV/0!</v>
      </c>
      <c r="S48" s="15" t="e">
        <f t="shared" si="10"/>
        <v>#DIV/0!</v>
      </c>
      <c r="T48" s="4"/>
      <c r="U48" s="27"/>
      <c r="V48" s="4"/>
      <c r="W48" s="15"/>
      <c r="X48" s="4"/>
      <c r="Y48" s="4"/>
      <c r="Z48" s="27"/>
      <c r="AA48" s="5"/>
      <c r="AB48" s="5"/>
      <c r="AC48" s="5"/>
      <c r="AD48" s="4"/>
      <c r="AE48" s="5"/>
      <c r="AF48" s="5"/>
      <c r="AG48" s="5"/>
      <c r="AH48" s="5"/>
      <c r="AI48" s="5"/>
      <c r="AJ48" s="27"/>
      <c r="AK48" s="13"/>
      <c r="AL48" s="4"/>
      <c r="AM48" s="4"/>
      <c r="AN48" s="4"/>
    </row>
    <row r="49" spans="2:40" x14ac:dyDescent="0.25">
      <c r="B49">
        <f t="shared" si="1"/>
        <v>20</v>
      </c>
      <c r="C49" s="5" t="e">
        <f t="shared" si="11"/>
        <v>#DIV/0!</v>
      </c>
      <c r="D49" s="4" t="e">
        <f t="shared" si="0"/>
        <v>#DIV/0!</v>
      </c>
      <c r="E49" s="5" t="e">
        <f t="shared" si="2"/>
        <v>#DIV/0!</v>
      </c>
      <c r="F49" s="4" t="e">
        <f>'80-20 After-tax calc.'!F27</f>
        <v>#DIV/0!</v>
      </c>
      <c r="G49" s="5" t="e">
        <f t="shared" si="12"/>
        <v>#DIV/0!</v>
      </c>
      <c r="H49" s="5" t="e">
        <f t="shared" si="3"/>
        <v>#DIV/0!</v>
      </c>
      <c r="I49" s="4" t="e">
        <f t="shared" si="13"/>
        <v>#DIV/0!</v>
      </c>
      <c r="J49" s="4" t="e">
        <f t="shared" si="4"/>
        <v>#DIV/0!</v>
      </c>
      <c r="K49" s="4" t="e">
        <f t="shared" si="5"/>
        <v>#DIV/0!</v>
      </c>
      <c r="L49" s="4" t="e">
        <f t="shared" si="6"/>
        <v>#DIV/0!</v>
      </c>
      <c r="M49" s="47" t="e">
        <f t="shared" si="7"/>
        <v>#DIV/0!</v>
      </c>
      <c r="N49" s="48" t="e">
        <f t="shared" si="8"/>
        <v>#DIV/0!</v>
      </c>
      <c r="O49" s="4"/>
      <c r="P49" s="5" t="e">
        <f t="shared" si="9"/>
        <v>#DIV/0!</v>
      </c>
      <c r="Q49" s="15"/>
      <c r="R49" s="4" t="e">
        <f t="shared" si="14"/>
        <v>#DIV/0!</v>
      </c>
      <c r="S49" s="15" t="e">
        <f t="shared" si="10"/>
        <v>#DIV/0!</v>
      </c>
      <c r="T49" s="4"/>
      <c r="U49" s="27"/>
      <c r="V49" s="4"/>
      <c r="W49" s="15"/>
      <c r="X49" s="4"/>
      <c r="Y49" s="4"/>
      <c r="Z49" s="27"/>
      <c r="AA49" s="5"/>
      <c r="AB49" s="5"/>
      <c r="AC49" s="5"/>
      <c r="AD49" s="4"/>
      <c r="AE49" s="5"/>
      <c r="AF49" s="5"/>
      <c r="AG49" s="5"/>
      <c r="AH49" s="5"/>
      <c r="AI49" s="5"/>
      <c r="AJ49" s="27"/>
      <c r="AK49" s="13"/>
      <c r="AL49" s="4"/>
      <c r="AM49" s="4"/>
      <c r="AN49" s="4"/>
    </row>
    <row r="50" spans="2:40" x14ac:dyDescent="0.25">
      <c r="B50">
        <f t="shared" si="1"/>
        <v>21</v>
      </c>
      <c r="C50" s="5" t="e">
        <f t="shared" si="11"/>
        <v>#DIV/0!</v>
      </c>
      <c r="D50" s="4" t="e">
        <f t="shared" si="0"/>
        <v>#DIV/0!</v>
      </c>
      <c r="E50" s="5" t="e">
        <f t="shared" si="2"/>
        <v>#DIV/0!</v>
      </c>
      <c r="F50" s="4" t="e">
        <f>'80-20 After-tax calc.'!F28</f>
        <v>#DIV/0!</v>
      </c>
      <c r="G50" s="5" t="e">
        <f t="shared" si="12"/>
        <v>#DIV/0!</v>
      </c>
      <c r="H50" s="5" t="e">
        <f t="shared" si="3"/>
        <v>#DIV/0!</v>
      </c>
      <c r="I50" s="4" t="e">
        <f t="shared" si="13"/>
        <v>#DIV/0!</v>
      </c>
      <c r="J50" s="4" t="e">
        <f t="shared" si="4"/>
        <v>#DIV/0!</v>
      </c>
      <c r="K50" s="4" t="e">
        <f t="shared" si="5"/>
        <v>#DIV/0!</v>
      </c>
      <c r="L50" s="4" t="e">
        <f t="shared" si="6"/>
        <v>#DIV/0!</v>
      </c>
      <c r="M50" s="47" t="e">
        <f t="shared" si="7"/>
        <v>#DIV/0!</v>
      </c>
      <c r="N50" s="48" t="e">
        <f t="shared" si="8"/>
        <v>#DIV/0!</v>
      </c>
      <c r="O50" s="4"/>
      <c r="P50" s="5" t="e">
        <f t="shared" si="9"/>
        <v>#DIV/0!</v>
      </c>
      <c r="Q50" s="15"/>
      <c r="R50" s="4" t="e">
        <f t="shared" si="14"/>
        <v>#DIV/0!</v>
      </c>
      <c r="S50" s="15" t="e">
        <f t="shared" si="10"/>
        <v>#DIV/0!</v>
      </c>
      <c r="T50" s="4"/>
      <c r="U50" s="27"/>
      <c r="V50" s="4"/>
      <c r="W50" s="15"/>
      <c r="X50" s="4"/>
      <c r="Y50" s="4"/>
      <c r="Z50" s="27"/>
      <c r="AA50" s="5"/>
      <c r="AB50" s="5"/>
      <c r="AC50" s="5"/>
      <c r="AD50" s="4"/>
      <c r="AE50" s="5"/>
      <c r="AF50" s="5"/>
      <c r="AG50" s="5"/>
      <c r="AH50" s="5"/>
      <c r="AI50" s="5"/>
      <c r="AJ50" s="27"/>
      <c r="AK50" s="13"/>
      <c r="AL50" s="4"/>
      <c r="AM50" s="4"/>
      <c r="AN50" s="4"/>
    </row>
    <row r="51" spans="2:40" x14ac:dyDescent="0.25">
      <c r="B51">
        <f t="shared" si="1"/>
        <v>22</v>
      </c>
      <c r="C51" s="5" t="e">
        <f t="shared" si="11"/>
        <v>#DIV/0!</v>
      </c>
      <c r="D51" s="4" t="e">
        <f t="shared" si="0"/>
        <v>#DIV/0!</v>
      </c>
      <c r="E51" s="5" t="e">
        <f t="shared" si="2"/>
        <v>#DIV/0!</v>
      </c>
      <c r="F51" s="4" t="e">
        <f>'80-20 After-tax calc.'!F29</f>
        <v>#DIV/0!</v>
      </c>
      <c r="G51" s="5" t="e">
        <f t="shared" si="12"/>
        <v>#DIV/0!</v>
      </c>
      <c r="H51" s="5" t="e">
        <f t="shared" si="3"/>
        <v>#DIV/0!</v>
      </c>
      <c r="I51" s="4" t="e">
        <f t="shared" si="13"/>
        <v>#DIV/0!</v>
      </c>
      <c r="J51" s="4" t="e">
        <f t="shared" si="4"/>
        <v>#DIV/0!</v>
      </c>
      <c r="K51" s="4" t="e">
        <f t="shared" si="5"/>
        <v>#DIV/0!</v>
      </c>
      <c r="L51" s="4" t="e">
        <f t="shared" si="6"/>
        <v>#DIV/0!</v>
      </c>
      <c r="M51" s="47" t="e">
        <f t="shared" si="7"/>
        <v>#DIV/0!</v>
      </c>
      <c r="N51" s="48" t="e">
        <f t="shared" si="8"/>
        <v>#DIV/0!</v>
      </c>
      <c r="O51" s="4"/>
      <c r="P51" s="5" t="e">
        <f t="shared" si="9"/>
        <v>#DIV/0!</v>
      </c>
      <c r="Q51" s="15"/>
      <c r="R51" s="4" t="e">
        <f t="shared" si="14"/>
        <v>#DIV/0!</v>
      </c>
      <c r="S51" s="15" t="e">
        <f t="shared" si="10"/>
        <v>#DIV/0!</v>
      </c>
      <c r="T51" s="4"/>
      <c r="U51" s="27"/>
      <c r="V51" s="4"/>
      <c r="W51" s="15"/>
      <c r="X51" s="4"/>
      <c r="Y51" s="4"/>
      <c r="Z51" s="27"/>
      <c r="AA51" s="5"/>
      <c r="AB51" s="5"/>
      <c r="AC51" s="5"/>
      <c r="AD51" s="4"/>
      <c r="AE51" s="5"/>
      <c r="AF51" s="5"/>
      <c r="AG51" s="5"/>
      <c r="AH51" s="5"/>
      <c r="AI51" s="5"/>
      <c r="AJ51" s="27"/>
      <c r="AK51" s="13"/>
      <c r="AL51" s="4"/>
      <c r="AM51" s="4"/>
      <c r="AN51" s="4"/>
    </row>
    <row r="52" spans="2:40" x14ac:dyDescent="0.25">
      <c r="B52">
        <f t="shared" si="1"/>
        <v>23</v>
      </c>
      <c r="C52" s="5" t="e">
        <f t="shared" si="11"/>
        <v>#DIV/0!</v>
      </c>
      <c r="D52" s="4" t="e">
        <f t="shared" si="0"/>
        <v>#DIV/0!</v>
      </c>
      <c r="E52" s="5" t="e">
        <f t="shared" si="2"/>
        <v>#DIV/0!</v>
      </c>
      <c r="F52" s="4" t="e">
        <f>'80-20 After-tax calc.'!F30</f>
        <v>#DIV/0!</v>
      </c>
      <c r="G52" s="5" t="e">
        <f t="shared" si="12"/>
        <v>#DIV/0!</v>
      </c>
      <c r="H52" s="5" t="e">
        <f t="shared" si="3"/>
        <v>#DIV/0!</v>
      </c>
      <c r="I52" s="4" t="e">
        <f t="shared" si="13"/>
        <v>#DIV/0!</v>
      </c>
      <c r="J52" s="4" t="e">
        <f t="shared" si="4"/>
        <v>#DIV/0!</v>
      </c>
      <c r="K52" s="4" t="e">
        <f t="shared" si="5"/>
        <v>#DIV/0!</v>
      </c>
      <c r="L52" s="4" t="e">
        <f t="shared" si="6"/>
        <v>#DIV/0!</v>
      </c>
      <c r="M52" s="47" t="e">
        <f t="shared" si="7"/>
        <v>#DIV/0!</v>
      </c>
      <c r="N52" s="48" t="e">
        <f t="shared" si="8"/>
        <v>#DIV/0!</v>
      </c>
      <c r="O52" s="4"/>
      <c r="P52" s="5" t="e">
        <f t="shared" si="9"/>
        <v>#DIV/0!</v>
      </c>
      <c r="Q52" s="15"/>
      <c r="R52" s="4" t="e">
        <f t="shared" si="14"/>
        <v>#DIV/0!</v>
      </c>
      <c r="S52" s="15" t="e">
        <f t="shared" si="10"/>
        <v>#DIV/0!</v>
      </c>
      <c r="T52" s="4"/>
      <c r="U52" s="27"/>
      <c r="V52" s="4"/>
      <c r="W52" s="15"/>
      <c r="X52" s="4"/>
      <c r="Y52" s="4"/>
      <c r="Z52" s="27"/>
      <c r="AA52" s="5"/>
      <c r="AB52" s="5"/>
      <c r="AC52" s="5"/>
      <c r="AD52" s="4"/>
      <c r="AE52" s="5"/>
      <c r="AF52" s="5"/>
      <c r="AG52" s="5"/>
      <c r="AH52" s="5"/>
      <c r="AI52" s="5"/>
      <c r="AJ52" s="27"/>
      <c r="AK52" s="13"/>
      <c r="AL52" s="4"/>
      <c r="AM52" s="4"/>
      <c r="AN52" s="4"/>
    </row>
    <row r="53" spans="2:40" x14ac:dyDescent="0.25">
      <c r="B53">
        <f t="shared" si="1"/>
        <v>24</v>
      </c>
      <c r="C53" s="5" t="e">
        <f t="shared" si="11"/>
        <v>#DIV/0!</v>
      </c>
      <c r="D53" s="4" t="e">
        <f t="shared" si="0"/>
        <v>#DIV/0!</v>
      </c>
      <c r="E53" s="5" t="e">
        <f t="shared" si="2"/>
        <v>#DIV/0!</v>
      </c>
      <c r="F53" s="4" t="e">
        <f>'80-20 After-tax calc.'!F31</f>
        <v>#DIV/0!</v>
      </c>
      <c r="G53" s="5" t="e">
        <f t="shared" si="12"/>
        <v>#DIV/0!</v>
      </c>
      <c r="H53" s="5" t="e">
        <f t="shared" si="3"/>
        <v>#DIV/0!</v>
      </c>
      <c r="I53" s="4" t="e">
        <f t="shared" si="13"/>
        <v>#DIV/0!</v>
      </c>
      <c r="J53" s="4" t="e">
        <f t="shared" si="4"/>
        <v>#DIV/0!</v>
      </c>
      <c r="K53" s="4" t="e">
        <f t="shared" si="5"/>
        <v>#DIV/0!</v>
      </c>
      <c r="L53" s="4" t="e">
        <f t="shared" si="6"/>
        <v>#DIV/0!</v>
      </c>
      <c r="M53" s="47" t="e">
        <f t="shared" si="7"/>
        <v>#DIV/0!</v>
      </c>
      <c r="N53" s="48" t="e">
        <f t="shared" si="8"/>
        <v>#DIV/0!</v>
      </c>
      <c r="O53" s="4"/>
      <c r="P53" s="5" t="e">
        <f t="shared" si="9"/>
        <v>#DIV/0!</v>
      </c>
      <c r="Q53" s="15"/>
      <c r="R53" s="4" t="e">
        <f t="shared" si="14"/>
        <v>#DIV/0!</v>
      </c>
      <c r="S53" s="15" t="e">
        <f t="shared" si="10"/>
        <v>#DIV/0!</v>
      </c>
      <c r="T53" s="4"/>
      <c r="U53" s="27"/>
      <c r="V53" s="4"/>
      <c r="W53" s="15"/>
      <c r="X53" s="4"/>
      <c r="Y53" s="4"/>
      <c r="Z53" s="27"/>
      <c r="AA53" s="5"/>
      <c r="AB53" s="5"/>
      <c r="AC53" s="5"/>
      <c r="AD53" s="4"/>
      <c r="AE53" s="5"/>
      <c r="AF53" s="5"/>
      <c r="AG53" s="5"/>
      <c r="AH53" s="5"/>
      <c r="AI53" s="5"/>
      <c r="AJ53" s="27"/>
      <c r="AK53" s="13"/>
      <c r="AL53" s="4"/>
      <c r="AM53" s="4"/>
      <c r="AN53" s="4"/>
    </row>
    <row r="54" spans="2:40" x14ac:dyDescent="0.25">
      <c r="B54">
        <f t="shared" si="1"/>
        <v>25</v>
      </c>
      <c r="C54" s="5" t="e">
        <f t="shared" si="11"/>
        <v>#DIV/0!</v>
      </c>
      <c r="D54" s="4" t="e">
        <f t="shared" si="0"/>
        <v>#DIV/0!</v>
      </c>
      <c r="E54" s="5" t="e">
        <f t="shared" si="2"/>
        <v>#DIV/0!</v>
      </c>
      <c r="F54" s="4" t="e">
        <f>'80-20 After-tax calc.'!F32</f>
        <v>#DIV/0!</v>
      </c>
      <c r="G54" s="5" t="e">
        <f t="shared" si="12"/>
        <v>#DIV/0!</v>
      </c>
      <c r="H54" s="5" t="e">
        <f t="shared" si="3"/>
        <v>#DIV/0!</v>
      </c>
      <c r="I54" s="4" t="e">
        <f t="shared" si="13"/>
        <v>#DIV/0!</v>
      </c>
      <c r="J54" s="4" t="e">
        <f t="shared" si="4"/>
        <v>#DIV/0!</v>
      </c>
      <c r="K54" s="4" t="e">
        <f t="shared" si="5"/>
        <v>#DIV/0!</v>
      </c>
      <c r="L54" s="4" t="e">
        <f t="shared" si="6"/>
        <v>#DIV/0!</v>
      </c>
      <c r="M54" s="47" t="e">
        <f t="shared" si="7"/>
        <v>#DIV/0!</v>
      </c>
      <c r="N54" s="48" t="e">
        <f t="shared" si="8"/>
        <v>#DIV/0!</v>
      </c>
      <c r="O54" s="4"/>
      <c r="P54" s="5" t="e">
        <f t="shared" si="9"/>
        <v>#DIV/0!</v>
      </c>
      <c r="Q54" s="15"/>
      <c r="R54" s="4" t="e">
        <f t="shared" si="14"/>
        <v>#DIV/0!</v>
      </c>
      <c r="S54" s="15" t="e">
        <f t="shared" si="10"/>
        <v>#DIV/0!</v>
      </c>
      <c r="T54" s="4"/>
      <c r="U54" s="27"/>
      <c r="V54" s="4"/>
      <c r="W54" s="15"/>
      <c r="X54" s="4"/>
      <c r="Y54" s="4"/>
      <c r="Z54" s="27"/>
      <c r="AA54" s="5"/>
      <c r="AB54" s="5"/>
      <c r="AC54" s="5"/>
      <c r="AD54" s="4"/>
      <c r="AE54" s="5"/>
      <c r="AF54" s="5"/>
      <c r="AG54" s="5"/>
      <c r="AH54" s="5"/>
      <c r="AI54" s="5"/>
      <c r="AJ54" s="27"/>
      <c r="AK54" s="13"/>
      <c r="AL54" s="4"/>
      <c r="AM54" s="4"/>
      <c r="AN54" s="4"/>
    </row>
    <row r="55" spans="2:40" x14ac:dyDescent="0.25">
      <c r="B55">
        <f t="shared" si="1"/>
        <v>26</v>
      </c>
      <c r="C55" s="5" t="e">
        <f t="shared" si="11"/>
        <v>#DIV/0!</v>
      </c>
      <c r="D55" s="4" t="e">
        <f t="shared" si="0"/>
        <v>#DIV/0!</v>
      </c>
      <c r="E55" s="5" t="e">
        <f t="shared" si="2"/>
        <v>#DIV/0!</v>
      </c>
      <c r="F55" s="4" t="e">
        <f>'80-20 After-tax calc.'!F33</f>
        <v>#DIV/0!</v>
      </c>
      <c r="G55" s="5" t="e">
        <f t="shared" si="12"/>
        <v>#DIV/0!</v>
      </c>
      <c r="H55" s="5" t="e">
        <f t="shared" si="3"/>
        <v>#DIV/0!</v>
      </c>
      <c r="I55" s="4" t="e">
        <f t="shared" si="13"/>
        <v>#DIV/0!</v>
      </c>
      <c r="J55" s="4" t="e">
        <f t="shared" si="4"/>
        <v>#DIV/0!</v>
      </c>
      <c r="K55" s="4" t="e">
        <f t="shared" si="5"/>
        <v>#DIV/0!</v>
      </c>
      <c r="L55" s="4" t="e">
        <f t="shared" si="6"/>
        <v>#DIV/0!</v>
      </c>
      <c r="M55" s="47" t="e">
        <f t="shared" si="7"/>
        <v>#DIV/0!</v>
      </c>
      <c r="N55" s="48" t="e">
        <f t="shared" si="8"/>
        <v>#DIV/0!</v>
      </c>
      <c r="O55" s="4"/>
      <c r="P55" s="5" t="e">
        <f t="shared" si="9"/>
        <v>#DIV/0!</v>
      </c>
      <c r="Q55" s="15"/>
      <c r="R55" s="4" t="e">
        <f t="shared" si="14"/>
        <v>#DIV/0!</v>
      </c>
      <c r="S55" s="15" t="e">
        <f t="shared" si="10"/>
        <v>#DIV/0!</v>
      </c>
      <c r="T55" s="4"/>
      <c r="U55" s="27"/>
      <c r="V55" s="4"/>
      <c r="W55" s="15"/>
      <c r="X55" s="4"/>
      <c r="Y55" s="4"/>
      <c r="Z55" s="27"/>
      <c r="AA55" s="5"/>
      <c r="AB55" s="5"/>
      <c r="AC55" s="5"/>
      <c r="AD55" s="4"/>
      <c r="AE55" s="5"/>
      <c r="AF55" s="5"/>
      <c r="AG55" s="5"/>
      <c r="AH55" s="5"/>
      <c r="AI55" s="5"/>
      <c r="AJ55" s="27"/>
      <c r="AK55" s="13"/>
      <c r="AL55" s="4"/>
      <c r="AM55" s="4"/>
      <c r="AN55" s="4"/>
    </row>
    <row r="56" spans="2:40" x14ac:dyDescent="0.25">
      <c r="B56">
        <f t="shared" si="1"/>
        <v>27</v>
      </c>
      <c r="C56" s="5" t="e">
        <f t="shared" si="11"/>
        <v>#DIV/0!</v>
      </c>
      <c r="D56" s="4" t="e">
        <f t="shared" si="0"/>
        <v>#DIV/0!</v>
      </c>
      <c r="E56" s="5" t="e">
        <f t="shared" si="2"/>
        <v>#DIV/0!</v>
      </c>
      <c r="F56" s="4" t="e">
        <f>'80-20 After-tax calc.'!F34</f>
        <v>#DIV/0!</v>
      </c>
      <c r="G56" s="5" t="e">
        <f t="shared" si="12"/>
        <v>#DIV/0!</v>
      </c>
      <c r="H56" s="5" t="e">
        <f t="shared" si="3"/>
        <v>#DIV/0!</v>
      </c>
      <c r="I56" s="4" t="e">
        <f t="shared" si="13"/>
        <v>#DIV/0!</v>
      </c>
      <c r="J56" s="4" t="e">
        <f t="shared" si="4"/>
        <v>#DIV/0!</v>
      </c>
      <c r="K56" s="4" t="e">
        <f t="shared" si="5"/>
        <v>#DIV/0!</v>
      </c>
      <c r="L56" s="4" t="e">
        <f t="shared" si="6"/>
        <v>#DIV/0!</v>
      </c>
      <c r="M56" s="47" t="e">
        <f t="shared" si="7"/>
        <v>#DIV/0!</v>
      </c>
      <c r="N56" s="48" t="e">
        <f t="shared" si="8"/>
        <v>#DIV/0!</v>
      </c>
      <c r="O56" s="4"/>
      <c r="P56" s="5" t="e">
        <f t="shared" si="9"/>
        <v>#DIV/0!</v>
      </c>
      <c r="Q56" s="15"/>
      <c r="R56" s="4" t="e">
        <f t="shared" si="14"/>
        <v>#DIV/0!</v>
      </c>
      <c r="S56" s="15" t="e">
        <f t="shared" si="10"/>
        <v>#DIV/0!</v>
      </c>
      <c r="T56" s="4"/>
      <c r="U56" s="27"/>
      <c r="V56" s="4"/>
      <c r="W56" s="15"/>
      <c r="X56" s="4"/>
      <c r="Y56" s="4"/>
      <c r="Z56" s="27"/>
      <c r="AA56" s="5"/>
      <c r="AB56" s="5"/>
      <c r="AC56" s="5"/>
      <c r="AD56" s="4"/>
      <c r="AE56" s="5"/>
      <c r="AF56" s="5"/>
      <c r="AG56" s="5"/>
      <c r="AH56" s="5"/>
      <c r="AI56" s="5"/>
      <c r="AJ56" s="27"/>
      <c r="AK56" s="13"/>
      <c r="AL56" s="4"/>
      <c r="AM56" s="4"/>
      <c r="AN56" s="4"/>
    </row>
    <row r="57" spans="2:40" x14ac:dyDescent="0.25">
      <c r="B57">
        <f t="shared" si="1"/>
        <v>28</v>
      </c>
      <c r="C57" s="5" t="e">
        <f t="shared" si="11"/>
        <v>#DIV/0!</v>
      </c>
      <c r="D57" s="4" t="e">
        <f t="shared" si="0"/>
        <v>#DIV/0!</v>
      </c>
      <c r="E57" s="5" t="e">
        <f t="shared" si="2"/>
        <v>#DIV/0!</v>
      </c>
      <c r="F57" s="4" t="e">
        <f>'80-20 After-tax calc.'!F35</f>
        <v>#DIV/0!</v>
      </c>
      <c r="G57" s="5" t="e">
        <f t="shared" si="12"/>
        <v>#DIV/0!</v>
      </c>
      <c r="H57" s="5" t="e">
        <f t="shared" si="3"/>
        <v>#DIV/0!</v>
      </c>
      <c r="I57" s="4" t="e">
        <f t="shared" si="13"/>
        <v>#DIV/0!</v>
      </c>
      <c r="J57" s="4" t="e">
        <f t="shared" si="4"/>
        <v>#DIV/0!</v>
      </c>
      <c r="K57" s="4" t="e">
        <f t="shared" si="5"/>
        <v>#DIV/0!</v>
      </c>
      <c r="L57" s="4" t="e">
        <f t="shared" si="6"/>
        <v>#DIV/0!</v>
      </c>
      <c r="M57" s="47" t="e">
        <f t="shared" si="7"/>
        <v>#DIV/0!</v>
      </c>
      <c r="N57" s="48" t="e">
        <f t="shared" si="8"/>
        <v>#DIV/0!</v>
      </c>
      <c r="O57" s="4"/>
      <c r="P57" s="5" t="e">
        <f t="shared" si="9"/>
        <v>#DIV/0!</v>
      </c>
      <c r="Q57" s="15"/>
      <c r="R57" s="4" t="e">
        <f t="shared" si="14"/>
        <v>#DIV/0!</v>
      </c>
      <c r="S57" s="15" t="e">
        <f t="shared" si="10"/>
        <v>#DIV/0!</v>
      </c>
      <c r="T57" s="4"/>
      <c r="U57" s="27"/>
      <c r="V57" s="4"/>
      <c r="W57" s="15"/>
      <c r="X57" s="4"/>
      <c r="Y57" s="4"/>
      <c r="Z57" s="27"/>
      <c r="AA57" s="5"/>
      <c r="AB57" s="5"/>
      <c r="AC57" s="5"/>
      <c r="AD57" s="4"/>
      <c r="AE57" s="5"/>
      <c r="AF57" s="5"/>
      <c r="AG57" s="5"/>
      <c r="AH57" s="5"/>
      <c r="AI57" s="5"/>
      <c r="AJ57" s="27"/>
      <c r="AK57" s="13"/>
      <c r="AL57" s="4"/>
      <c r="AM57" s="4"/>
      <c r="AN57" s="4"/>
    </row>
    <row r="58" spans="2:40" x14ac:dyDescent="0.25">
      <c r="B58">
        <f t="shared" si="1"/>
        <v>29</v>
      </c>
      <c r="C58" s="5" t="e">
        <f t="shared" si="11"/>
        <v>#DIV/0!</v>
      </c>
      <c r="D58" s="4" t="e">
        <f t="shared" si="0"/>
        <v>#DIV/0!</v>
      </c>
      <c r="E58" s="5" t="e">
        <f t="shared" si="2"/>
        <v>#DIV/0!</v>
      </c>
      <c r="F58" s="4" t="e">
        <f>'80-20 After-tax calc.'!F36</f>
        <v>#DIV/0!</v>
      </c>
      <c r="G58" s="5" t="e">
        <f t="shared" si="12"/>
        <v>#DIV/0!</v>
      </c>
      <c r="H58" s="5" t="e">
        <f t="shared" si="3"/>
        <v>#DIV/0!</v>
      </c>
      <c r="I58" s="4" t="e">
        <f t="shared" si="13"/>
        <v>#DIV/0!</v>
      </c>
      <c r="J58" s="4" t="e">
        <f t="shared" si="4"/>
        <v>#DIV/0!</v>
      </c>
      <c r="K58" s="4" t="e">
        <f t="shared" si="5"/>
        <v>#DIV/0!</v>
      </c>
      <c r="L58" s="4" t="e">
        <f t="shared" si="6"/>
        <v>#DIV/0!</v>
      </c>
      <c r="M58" s="47" t="e">
        <f t="shared" si="7"/>
        <v>#DIV/0!</v>
      </c>
      <c r="N58" s="48" t="e">
        <f t="shared" si="8"/>
        <v>#DIV/0!</v>
      </c>
      <c r="O58" s="4"/>
      <c r="P58" s="5" t="e">
        <f t="shared" si="9"/>
        <v>#DIV/0!</v>
      </c>
      <c r="Q58" s="15"/>
      <c r="R58" s="4" t="e">
        <f t="shared" si="14"/>
        <v>#DIV/0!</v>
      </c>
      <c r="S58" s="15" t="e">
        <f t="shared" si="10"/>
        <v>#DIV/0!</v>
      </c>
      <c r="T58" s="4"/>
      <c r="U58" s="27"/>
      <c r="V58" s="4"/>
      <c r="W58" s="15"/>
      <c r="X58" s="4"/>
      <c r="Y58" s="4"/>
      <c r="Z58" s="27"/>
      <c r="AA58" s="5"/>
      <c r="AB58" s="5"/>
      <c r="AC58" s="5"/>
      <c r="AD58" s="4"/>
      <c r="AE58" s="5"/>
      <c r="AF58" s="5"/>
      <c r="AG58" s="5"/>
      <c r="AH58" s="5"/>
      <c r="AI58" s="5"/>
      <c r="AJ58" s="27"/>
      <c r="AK58" s="13"/>
      <c r="AL58" s="4"/>
      <c r="AM58" s="4"/>
      <c r="AN58" s="4"/>
    </row>
    <row r="59" spans="2:40" x14ac:dyDescent="0.25">
      <c r="B59">
        <f t="shared" si="1"/>
        <v>30</v>
      </c>
      <c r="C59" s="5" t="e">
        <f t="shared" si="11"/>
        <v>#DIV/0!</v>
      </c>
      <c r="D59" s="4" t="e">
        <f t="shared" si="0"/>
        <v>#DIV/0!</v>
      </c>
      <c r="E59" s="5" t="e">
        <f t="shared" si="2"/>
        <v>#DIV/0!</v>
      </c>
      <c r="F59" s="4" t="e">
        <f>'80-20 After-tax calc.'!F37</f>
        <v>#DIV/0!</v>
      </c>
      <c r="G59" s="5" t="e">
        <f t="shared" si="12"/>
        <v>#DIV/0!</v>
      </c>
      <c r="H59" s="5" t="e">
        <f t="shared" si="3"/>
        <v>#DIV/0!</v>
      </c>
      <c r="I59" s="4" t="e">
        <f t="shared" si="13"/>
        <v>#DIV/0!</v>
      </c>
      <c r="J59" s="4" t="e">
        <f t="shared" si="4"/>
        <v>#DIV/0!</v>
      </c>
      <c r="K59" s="4" t="e">
        <f t="shared" si="5"/>
        <v>#DIV/0!</v>
      </c>
      <c r="L59" s="4" t="e">
        <f t="shared" si="6"/>
        <v>#DIV/0!</v>
      </c>
      <c r="M59" s="47" t="e">
        <f t="shared" si="7"/>
        <v>#DIV/0!</v>
      </c>
      <c r="N59" s="48" t="e">
        <f t="shared" si="8"/>
        <v>#DIV/0!</v>
      </c>
      <c r="O59" s="4"/>
      <c r="P59" s="5" t="e">
        <f t="shared" si="9"/>
        <v>#DIV/0!</v>
      </c>
      <c r="Q59" s="15"/>
      <c r="R59" s="4" t="e">
        <f t="shared" si="14"/>
        <v>#DIV/0!</v>
      </c>
      <c r="S59" s="15" t="e">
        <f t="shared" si="10"/>
        <v>#DIV/0!</v>
      </c>
      <c r="T59" s="4"/>
      <c r="U59" s="27"/>
      <c r="V59" s="4"/>
      <c r="W59" s="15"/>
      <c r="X59" s="4"/>
      <c r="Y59" s="4"/>
      <c r="Z59" s="27"/>
      <c r="AA59" s="5"/>
      <c r="AB59" s="5"/>
      <c r="AC59" s="5"/>
      <c r="AD59" s="4"/>
      <c r="AE59" s="5"/>
      <c r="AF59" s="5"/>
      <c r="AG59" s="5"/>
      <c r="AH59" s="5"/>
      <c r="AI59" s="5"/>
      <c r="AJ59" s="27"/>
      <c r="AK59" s="13"/>
      <c r="AL59" s="4"/>
      <c r="AM59" s="4"/>
      <c r="AN59" s="4"/>
    </row>
    <row r="60" spans="2:40" x14ac:dyDescent="0.25">
      <c r="B60">
        <f t="shared" si="1"/>
        <v>31</v>
      </c>
      <c r="C60" s="5" t="e">
        <f t="shared" si="11"/>
        <v>#DIV/0!</v>
      </c>
      <c r="D60" s="4" t="e">
        <f t="shared" si="0"/>
        <v>#DIV/0!</v>
      </c>
      <c r="E60" s="5" t="e">
        <f t="shared" si="2"/>
        <v>#DIV/0!</v>
      </c>
      <c r="F60" s="4" t="e">
        <f>'80-20 After-tax calc.'!F38</f>
        <v>#DIV/0!</v>
      </c>
      <c r="G60" s="5" t="e">
        <f t="shared" si="12"/>
        <v>#DIV/0!</v>
      </c>
      <c r="H60" s="5" t="e">
        <f t="shared" si="3"/>
        <v>#DIV/0!</v>
      </c>
      <c r="I60" s="4" t="e">
        <f t="shared" si="13"/>
        <v>#DIV/0!</v>
      </c>
      <c r="J60" s="4" t="e">
        <f t="shared" si="4"/>
        <v>#DIV/0!</v>
      </c>
      <c r="K60" s="4" t="e">
        <f t="shared" si="5"/>
        <v>#DIV/0!</v>
      </c>
      <c r="L60" s="4" t="e">
        <f t="shared" si="6"/>
        <v>#DIV/0!</v>
      </c>
      <c r="M60" s="47" t="e">
        <f t="shared" si="7"/>
        <v>#DIV/0!</v>
      </c>
      <c r="N60" s="48" t="e">
        <f t="shared" si="8"/>
        <v>#DIV/0!</v>
      </c>
      <c r="O60" s="4"/>
      <c r="P60" s="5" t="e">
        <f t="shared" si="9"/>
        <v>#DIV/0!</v>
      </c>
      <c r="Q60" s="15"/>
      <c r="R60" s="4" t="e">
        <f t="shared" si="14"/>
        <v>#DIV/0!</v>
      </c>
      <c r="S60" s="15" t="e">
        <f t="shared" si="10"/>
        <v>#DIV/0!</v>
      </c>
      <c r="T60" s="4"/>
      <c r="U60" s="27"/>
      <c r="V60" s="4"/>
      <c r="W60" s="15"/>
      <c r="X60" s="4"/>
      <c r="Y60" s="4"/>
      <c r="Z60" s="27"/>
      <c r="AA60" s="5"/>
      <c r="AB60" s="5"/>
      <c r="AC60" s="5"/>
      <c r="AD60" s="4"/>
      <c r="AE60" s="5"/>
      <c r="AF60" s="5"/>
      <c r="AG60" s="5"/>
      <c r="AH60" s="5"/>
      <c r="AI60" s="5"/>
      <c r="AJ60" s="27"/>
      <c r="AK60" s="13"/>
      <c r="AL60" s="4"/>
      <c r="AM60" s="4"/>
      <c r="AN60" s="4"/>
    </row>
    <row r="61" spans="2:40" x14ac:dyDescent="0.25">
      <c r="B61">
        <f t="shared" si="1"/>
        <v>32</v>
      </c>
      <c r="C61" s="5" t="e">
        <f t="shared" si="11"/>
        <v>#DIV/0!</v>
      </c>
      <c r="D61" s="4" t="e">
        <f t="shared" si="0"/>
        <v>#DIV/0!</v>
      </c>
      <c r="E61" s="5" t="e">
        <f t="shared" si="2"/>
        <v>#DIV/0!</v>
      </c>
      <c r="F61" s="4" t="e">
        <f>'80-20 After-tax calc.'!F39</f>
        <v>#DIV/0!</v>
      </c>
      <c r="G61" s="5" t="e">
        <f t="shared" si="12"/>
        <v>#DIV/0!</v>
      </c>
      <c r="H61" s="5" t="e">
        <f t="shared" si="3"/>
        <v>#DIV/0!</v>
      </c>
      <c r="I61" s="4" t="e">
        <f t="shared" si="13"/>
        <v>#DIV/0!</v>
      </c>
      <c r="J61" s="4" t="e">
        <f t="shared" si="4"/>
        <v>#DIV/0!</v>
      </c>
      <c r="K61" s="4" t="e">
        <f t="shared" si="5"/>
        <v>#DIV/0!</v>
      </c>
      <c r="L61" s="4" t="e">
        <f t="shared" si="6"/>
        <v>#DIV/0!</v>
      </c>
      <c r="M61" s="47" t="e">
        <f t="shared" si="7"/>
        <v>#DIV/0!</v>
      </c>
      <c r="N61" s="48" t="e">
        <f t="shared" si="8"/>
        <v>#DIV/0!</v>
      </c>
      <c r="O61" s="4"/>
      <c r="P61" s="5" t="e">
        <f t="shared" si="9"/>
        <v>#DIV/0!</v>
      </c>
      <c r="Q61" s="15"/>
      <c r="R61" s="4" t="e">
        <f t="shared" si="14"/>
        <v>#DIV/0!</v>
      </c>
      <c r="S61" s="15" t="e">
        <f t="shared" si="10"/>
        <v>#DIV/0!</v>
      </c>
      <c r="T61" s="4"/>
      <c r="U61" s="27"/>
      <c r="V61" s="4"/>
      <c r="W61" s="15"/>
      <c r="X61" s="4"/>
      <c r="Y61" s="4"/>
      <c r="Z61" s="27"/>
      <c r="AA61" s="5"/>
      <c r="AB61" s="5"/>
      <c r="AC61" s="5"/>
      <c r="AD61" s="4"/>
      <c r="AE61" s="5"/>
      <c r="AF61" s="5"/>
      <c r="AG61" s="5"/>
      <c r="AH61" s="5"/>
      <c r="AI61" s="5"/>
      <c r="AJ61" s="27"/>
      <c r="AK61" s="13"/>
      <c r="AL61" s="4"/>
      <c r="AM61" s="4"/>
      <c r="AN61" s="4"/>
    </row>
    <row r="62" spans="2:40" x14ac:dyDescent="0.25">
      <c r="B62">
        <f t="shared" si="1"/>
        <v>33</v>
      </c>
      <c r="C62" s="5" t="e">
        <f t="shared" si="11"/>
        <v>#DIV/0!</v>
      </c>
      <c r="D62" s="4" t="e">
        <f t="shared" si="0"/>
        <v>#DIV/0!</v>
      </c>
      <c r="E62" s="5" t="e">
        <f t="shared" si="2"/>
        <v>#DIV/0!</v>
      </c>
      <c r="F62" s="4" t="e">
        <f>'80-20 After-tax calc.'!F40</f>
        <v>#DIV/0!</v>
      </c>
      <c r="G62" s="5" t="e">
        <f t="shared" si="12"/>
        <v>#DIV/0!</v>
      </c>
      <c r="H62" s="5" t="e">
        <f t="shared" si="3"/>
        <v>#DIV/0!</v>
      </c>
      <c r="I62" s="4" t="e">
        <f t="shared" si="13"/>
        <v>#DIV/0!</v>
      </c>
      <c r="J62" s="4" t="e">
        <f t="shared" si="4"/>
        <v>#DIV/0!</v>
      </c>
      <c r="K62" s="4" t="e">
        <f t="shared" si="5"/>
        <v>#DIV/0!</v>
      </c>
      <c r="L62" s="4" t="e">
        <f t="shared" si="6"/>
        <v>#DIV/0!</v>
      </c>
      <c r="M62" s="47" t="e">
        <f t="shared" si="7"/>
        <v>#DIV/0!</v>
      </c>
      <c r="N62" s="48" t="e">
        <f t="shared" si="8"/>
        <v>#DIV/0!</v>
      </c>
      <c r="O62" s="4"/>
      <c r="P62" s="5" t="e">
        <f t="shared" si="9"/>
        <v>#DIV/0!</v>
      </c>
      <c r="Q62" s="15"/>
      <c r="R62" s="4" t="e">
        <f t="shared" si="14"/>
        <v>#DIV/0!</v>
      </c>
      <c r="S62" s="15" t="e">
        <f t="shared" si="10"/>
        <v>#DIV/0!</v>
      </c>
      <c r="T62" s="4"/>
      <c r="U62" s="27"/>
      <c r="V62" s="4"/>
      <c r="W62" s="15"/>
      <c r="X62" s="4"/>
      <c r="Y62" s="4"/>
      <c r="Z62" s="27"/>
      <c r="AA62" s="5"/>
      <c r="AB62" s="5"/>
      <c r="AC62" s="5"/>
      <c r="AD62" s="4"/>
      <c r="AE62" s="5"/>
      <c r="AF62" s="5"/>
      <c r="AG62" s="5"/>
      <c r="AH62" s="5"/>
      <c r="AI62" s="5"/>
      <c r="AJ62" s="27"/>
      <c r="AK62" s="13"/>
      <c r="AL62" s="4"/>
      <c r="AM62" s="4"/>
      <c r="AN62" s="4"/>
    </row>
    <row r="63" spans="2:40" x14ac:dyDescent="0.25">
      <c r="B63">
        <f t="shared" si="1"/>
        <v>34</v>
      </c>
      <c r="C63" s="5" t="e">
        <f t="shared" si="11"/>
        <v>#DIV/0!</v>
      </c>
      <c r="D63" s="4" t="e">
        <f t="shared" si="0"/>
        <v>#DIV/0!</v>
      </c>
      <c r="E63" s="5" t="e">
        <f t="shared" si="2"/>
        <v>#DIV/0!</v>
      </c>
      <c r="F63" s="4" t="e">
        <f>'80-20 After-tax calc.'!F41</f>
        <v>#DIV/0!</v>
      </c>
      <c r="G63" s="5" t="e">
        <f t="shared" si="12"/>
        <v>#DIV/0!</v>
      </c>
      <c r="H63" s="5" t="e">
        <f t="shared" si="3"/>
        <v>#DIV/0!</v>
      </c>
      <c r="I63" s="4" t="e">
        <f t="shared" si="13"/>
        <v>#DIV/0!</v>
      </c>
      <c r="J63" s="4" t="e">
        <f t="shared" si="4"/>
        <v>#DIV/0!</v>
      </c>
      <c r="K63" s="4" t="e">
        <f t="shared" si="5"/>
        <v>#DIV/0!</v>
      </c>
      <c r="L63" s="4" t="e">
        <f t="shared" si="6"/>
        <v>#DIV/0!</v>
      </c>
      <c r="M63" s="47" t="e">
        <f t="shared" si="7"/>
        <v>#DIV/0!</v>
      </c>
      <c r="N63" s="48" t="e">
        <f t="shared" si="8"/>
        <v>#DIV/0!</v>
      </c>
      <c r="O63" s="4"/>
      <c r="P63" s="5" t="e">
        <f t="shared" si="9"/>
        <v>#DIV/0!</v>
      </c>
      <c r="Q63" s="15"/>
      <c r="R63" s="4" t="e">
        <f t="shared" si="14"/>
        <v>#DIV/0!</v>
      </c>
      <c r="S63" s="15" t="e">
        <f t="shared" si="10"/>
        <v>#DIV/0!</v>
      </c>
      <c r="T63" s="4"/>
      <c r="U63" s="27"/>
      <c r="V63" s="4"/>
      <c r="W63" s="15"/>
      <c r="X63" s="4"/>
      <c r="Y63" s="4"/>
      <c r="Z63" s="27"/>
      <c r="AA63" s="5"/>
      <c r="AB63" s="5"/>
      <c r="AC63" s="5"/>
      <c r="AD63" s="4"/>
      <c r="AE63" s="5"/>
      <c r="AF63" s="5"/>
      <c r="AG63" s="5"/>
      <c r="AH63" s="5"/>
      <c r="AI63" s="5"/>
      <c r="AJ63" s="27"/>
      <c r="AK63" s="13"/>
      <c r="AL63" s="4"/>
      <c r="AM63" s="4"/>
      <c r="AN63" s="4"/>
    </row>
    <row r="64" spans="2:40" x14ac:dyDescent="0.25">
      <c r="B64">
        <f t="shared" si="1"/>
        <v>35</v>
      </c>
      <c r="C64" s="5" t="e">
        <f t="shared" si="11"/>
        <v>#DIV/0!</v>
      </c>
      <c r="D64" s="4" t="e">
        <f t="shared" si="0"/>
        <v>#DIV/0!</v>
      </c>
      <c r="E64" s="5" t="e">
        <f t="shared" si="2"/>
        <v>#DIV/0!</v>
      </c>
      <c r="F64" s="4" t="e">
        <f>'80-20 After-tax calc.'!F42</f>
        <v>#DIV/0!</v>
      </c>
      <c r="G64" s="5" t="e">
        <f t="shared" si="12"/>
        <v>#DIV/0!</v>
      </c>
      <c r="H64" s="5" t="e">
        <f t="shared" si="3"/>
        <v>#DIV/0!</v>
      </c>
      <c r="I64" s="4" t="e">
        <f t="shared" si="13"/>
        <v>#DIV/0!</v>
      </c>
      <c r="J64" s="4" t="e">
        <f t="shared" si="4"/>
        <v>#DIV/0!</v>
      </c>
      <c r="K64" s="4" t="e">
        <f t="shared" si="5"/>
        <v>#DIV/0!</v>
      </c>
      <c r="L64" s="4" t="e">
        <f t="shared" si="6"/>
        <v>#DIV/0!</v>
      </c>
      <c r="M64" s="47" t="e">
        <f t="shared" si="7"/>
        <v>#DIV/0!</v>
      </c>
      <c r="N64" s="48" t="e">
        <f t="shared" si="8"/>
        <v>#DIV/0!</v>
      </c>
      <c r="O64" s="4"/>
      <c r="P64" s="5" t="e">
        <f t="shared" si="9"/>
        <v>#DIV/0!</v>
      </c>
      <c r="Q64" s="15"/>
      <c r="R64" s="4" t="e">
        <f t="shared" si="14"/>
        <v>#DIV/0!</v>
      </c>
      <c r="S64" s="15" t="e">
        <f t="shared" si="10"/>
        <v>#DIV/0!</v>
      </c>
      <c r="T64" s="4"/>
      <c r="U64" s="27"/>
      <c r="V64" s="4"/>
      <c r="W64" s="15"/>
      <c r="X64" s="4"/>
      <c r="Y64" s="4"/>
      <c r="Z64" s="27"/>
      <c r="AA64" s="5"/>
      <c r="AB64" s="5"/>
      <c r="AC64" s="5"/>
      <c r="AD64" s="4"/>
      <c r="AE64" s="5"/>
      <c r="AF64" s="5"/>
      <c r="AG64" s="5"/>
      <c r="AH64" s="5"/>
      <c r="AI64" s="5"/>
      <c r="AJ64" s="27"/>
      <c r="AK64" s="13"/>
      <c r="AL64" s="4"/>
      <c r="AM64" s="4"/>
      <c r="AN64" s="4"/>
    </row>
    <row r="65" spans="2:40" x14ac:dyDescent="0.25">
      <c r="B65">
        <f t="shared" si="1"/>
        <v>36</v>
      </c>
      <c r="C65" s="5" t="e">
        <f t="shared" si="11"/>
        <v>#DIV/0!</v>
      </c>
      <c r="D65" s="4" t="e">
        <f t="shared" si="0"/>
        <v>#DIV/0!</v>
      </c>
      <c r="E65" s="5" t="e">
        <f t="shared" si="2"/>
        <v>#DIV/0!</v>
      </c>
      <c r="F65" s="4" t="e">
        <f>'80-20 After-tax calc.'!F43</f>
        <v>#DIV/0!</v>
      </c>
      <c r="G65" s="5" t="e">
        <f t="shared" si="12"/>
        <v>#DIV/0!</v>
      </c>
      <c r="H65" s="5" t="e">
        <f t="shared" si="3"/>
        <v>#DIV/0!</v>
      </c>
      <c r="I65" s="4" t="e">
        <f t="shared" si="13"/>
        <v>#DIV/0!</v>
      </c>
      <c r="J65" s="4" t="e">
        <f t="shared" si="4"/>
        <v>#DIV/0!</v>
      </c>
      <c r="K65" s="4" t="e">
        <f t="shared" si="5"/>
        <v>#DIV/0!</v>
      </c>
      <c r="L65" s="4" t="e">
        <f t="shared" si="6"/>
        <v>#DIV/0!</v>
      </c>
      <c r="M65" s="47" t="e">
        <f t="shared" si="7"/>
        <v>#DIV/0!</v>
      </c>
      <c r="N65" s="48" t="e">
        <f t="shared" si="8"/>
        <v>#DIV/0!</v>
      </c>
      <c r="O65" s="4"/>
      <c r="P65" s="5" t="e">
        <f t="shared" si="9"/>
        <v>#DIV/0!</v>
      </c>
      <c r="Q65" s="15"/>
      <c r="R65" s="4" t="e">
        <f t="shared" si="14"/>
        <v>#DIV/0!</v>
      </c>
      <c r="S65" s="15" t="e">
        <f t="shared" si="10"/>
        <v>#DIV/0!</v>
      </c>
      <c r="T65" s="4"/>
      <c r="U65" s="27"/>
      <c r="V65" s="4"/>
      <c r="W65" s="15"/>
      <c r="X65" s="4"/>
      <c r="Y65" s="4"/>
      <c r="Z65" s="27"/>
      <c r="AA65" s="5"/>
      <c r="AB65" s="5"/>
      <c r="AC65" s="5"/>
      <c r="AD65" s="4"/>
      <c r="AE65" s="5"/>
      <c r="AF65" s="5"/>
      <c r="AG65" s="5"/>
      <c r="AH65" s="5"/>
      <c r="AI65" s="5"/>
      <c r="AJ65" s="27"/>
      <c r="AK65" s="13"/>
      <c r="AL65" s="4"/>
      <c r="AM65" s="4"/>
      <c r="AN65" s="4"/>
    </row>
    <row r="66" spans="2:40" x14ac:dyDescent="0.25">
      <c r="B66">
        <f t="shared" si="1"/>
        <v>37</v>
      </c>
      <c r="C66" s="5" t="e">
        <f t="shared" si="11"/>
        <v>#DIV/0!</v>
      </c>
      <c r="D66" s="4" t="e">
        <f t="shared" si="0"/>
        <v>#DIV/0!</v>
      </c>
      <c r="E66" s="5" t="e">
        <f t="shared" si="2"/>
        <v>#DIV/0!</v>
      </c>
      <c r="F66" s="4" t="e">
        <f>'80-20 After-tax calc.'!F44</f>
        <v>#DIV/0!</v>
      </c>
      <c r="G66" s="5" t="e">
        <f t="shared" si="12"/>
        <v>#DIV/0!</v>
      </c>
      <c r="H66" s="5" t="e">
        <f t="shared" si="3"/>
        <v>#DIV/0!</v>
      </c>
      <c r="I66" s="4" t="e">
        <f t="shared" si="13"/>
        <v>#DIV/0!</v>
      </c>
      <c r="J66" s="4" t="e">
        <f t="shared" si="4"/>
        <v>#DIV/0!</v>
      </c>
      <c r="K66" s="4" t="e">
        <f t="shared" si="5"/>
        <v>#DIV/0!</v>
      </c>
      <c r="L66" s="4" t="e">
        <f t="shared" si="6"/>
        <v>#DIV/0!</v>
      </c>
      <c r="M66" s="47" t="e">
        <f t="shared" si="7"/>
        <v>#DIV/0!</v>
      </c>
      <c r="N66" s="48" t="e">
        <f t="shared" si="8"/>
        <v>#DIV/0!</v>
      </c>
      <c r="O66" s="4"/>
      <c r="P66" s="5" t="e">
        <f t="shared" si="9"/>
        <v>#DIV/0!</v>
      </c>
      <c r="Q66" s="15"/>
      <c r="R66" s="4" t="e">
        <f t="shared" si="14"/>
        <v>#DIV/0!</v>
      </c>
      <c r="S66" s="15" t="e">
        <f t="shared" si="10"/>
        <v>#DIV/0!</v>
      </c>
      <c r="T66" s="4"/>
      <c r="U66" s="27"/>
      <c r="V66" s="4"/>
      <c r="W66" s="15"/>
      <c r="X66" s="4"/>
      <c r="Y66" s="4"/>
      <c r="Z66" s="27"/>
      <c r="AA66" s="5"/>
      <c r="AB66" s="5"/>
      <c r="AC66" s="5"/>
      <c r="AD66" s="4"/>
      <c r="AE66" s="5"/>
      <c r="AF66" s="5"/>
      <c r="AG66" s="5"/>
      <c r="AH66" s="5"/>
      <c r="AI66" s="5"/>
      <c r="AJ66" s="27"/>
      <c r="AK66" s="13"/>
      <c r="AL66" s="4"/>
      <c r="AM66" s="4"/>
      <c r="AN66" s="4"/>
    </row>
    <row r="67" spans="2:40" x14ac:dyDescent="0.25">
      <c r="B67">
        <f t="shared" si="1"/>
        <v>38</v>
      </c>
      <c r="C67" s="5" t="e">
        <f t="shared" si="11"/>
        <v>#DIV/0!</v>
      </c>
      <c r="D67" s="4" t="e">
        <f t="shared" si="0"/>
        <v>#DIV/0!</v>
      </c>
      <c r="E67" s="5" t="e">
        <f t="shared" si="2"/>
        <v>#DIV/0!</v>
      </c>
      <c r="F67" s="4" t="e">
        <f>'80-20 After-tax calc.'!F45</f>
        <v>#DIV/0!</v>
      </c>
      <c r="G67" s="5" t="e">
        <f t="shared" si="12"/>
        <v>#DIV/0!</v>
      </c>
      <c r="H67" s="5" t="e">
        <f t="shared" si="3"/>
        <v>#DIV/0!</v>
      </c>
      <c r="I67" s="4" t="e">
        <f t="shared" si="13"/>
        <v>#DIV/0!</v>
      </c>
      <c r="J67" s="4" t="e">
        <f t="shared" si="4"/>
        <v>#DIV/0!</v>
      </c>
      <c r="K67" s="4" t="e">
        <f t="shared" si="5"/>
        <v>#DIV/0!</v>
      </c>
      <c r="L67" s="4" t="e">
        <f t="shared" si="6"/>
        <v>#DIV/0!</v>
      </c>
      <c r="M67" s="47" t="e">
        <f t="shared" si="7"/>
        <v>#DIV/0!</v>
      </c>
      <c r="N67" s="48" t="e">
        <f t="shared" si="8"/>
        <v>#DIV/0!</v>
      </c>
      <c r="O67" s="4"/>
      <c r="P67" s="5" t="e">
        <f t="shared" si="9"/>
        <v>#DIV/0!</v>
      </c>
      <c r="Q67" s="15"/>
      <c r="R67" s="4" t="e">
        <f t="shared" si="14"/>
        <v>#DIV/0!</v>
      </c>
      <c r="S67" s="15" t="e">
        <f t="shared" si="10"/>
        <v>#DIV/0!</v>
      </c>
      <c r="T67" s="4"/>
      <c r="U67" s="27"/>
      <c r="V67" s="4"/>
      <c r="W67" s="15"/>
      <c r="X67" s="4"/>
      <c r="Y67" s="4"/>
      <c r="Z67" s="27"/>
      <c r="AA67" s="5"/>
      <c r="AB67" s="5"/>
      <c r="AC67" s="5"/>
      <c r="AD67" s="4"/>
      <c r="AE67" s="5"/>
      <c r="AF67" s="5"/>
      <c r="AG67" s="5"/>
      <c r="AH67" s="5"/>
      <c r="AI67" s="5"/>
      <c r="AJ67" s="27"/>
      <c r="AK67" s="13"/>
      <c r="AL67" s="4"/>
      <c r="AM67" s="4"/>
      <c r="AN67" s="4"/>
    </row>
    <row r="68" spans="2:40" x14ac:dyDescent="0.25">
      <c r="B68">
        <f t="shared" si="1"/>
        <v>39</v>
      </c>
      <c r="C68" s="5" t="e">
        <f t="shared" si="11"/>
        <v>#DIV/0!</v>
      </c>
      <c r="D68" s="4" t="e">
        <f t="shared" si="0"/>
        <v>#DIV/0!</v>
      </c>
      <c r="E68" s="5" t="e">
        <f t="shared" si="2"/>
        <v>#DIV/0!</v>
      </c>
      <c r="F68" s="4" t="e">
        <f>'80-20 After-tax calc.'!F46</f>
        <v>#DIV/0!</v>
      </c>
      <c r="G68" s="5" t="e">
        <f t="shared" si="12"/>
        <v>#DIV/0!</v>
      </c>
      <c r="H68" s="5" t="e">
        <f t="shared" si="3"/>
        <v>#DIV/0!</v>
      </c>
      <c r="I68" s="4" t="e">
        <f t="shared" si="13"/>
        <v>#DIV/0!</v>
      </c>
      <c r="J68" s="4" t="e">
        <f t="shared" si="4"/>
        <v>#DIV/0!</v>
      </c>
      <c r="K68" s="4" t="e">
        <f t="shared" si="5"/>
        <v>#DIV/0!</v>
      </c>
      <c r="L68" s="4" t="e">
        <f t="shared" si="6"/>
        <v>#DIV/0!</v>
      </c>
      <c r="M68" s="47" t="e">
        <f t="shared" si="7"/>
        <v>#DIV/0!</v>
      </c>
      <c r="N68" s="48" t="e">
        <f t="shared" si="8"/>
        <v>#DIV/0!</v>
      </c>
      <c r="O68" s="4"/>
      <c r="P68" s="5" t="e">
        <f t="shared" si="9"/>
        <v>#DIV/0!</v>
      </c>
      <c r="Q68" s="15"/>
      <c r="R68" s="4" t="e">
        <f t="shared" si="14"/>
        <v>#DIV/0!</v>
      </c>
      <c r="S68" s="15" t="e">
        <f t="shared" si="10"/>
        <v>#DIV/0!</v>
      </c>
      <c r="T68" s="4"/>
      <c r="U68" s="27"/>
      <c r="V68" s="4"/>
      <c r="W68" s="15"/>
      <c r="X68" s="4"/>
      <c r="Y68" s="4"/>
      <c r="Z68" s="27"/>
      <c r="AA68" s="5"/>
      <c r="AB68" s="5"/>
      <c r="AC68" s="5"/>
      <c r="AD68" s="4"/>
      <c r="AE68" s="5"/>
      <c r="AF68" s="5"/>
      <c r="AG68" s="5"/>
      <c r="AH68" s="5"/>
      <c r="AI68" s="5"/>
      <c r="AJ68" s="27"/>
      <c r="AK68" s="13"/>
      <c r="AL68" s="4"/>
      <c r="AM68" s="4"/>
      <c r="AN68" s="4"/>
    </row>
    <row r="69" spans="2:40" x14ac:dyDescent="0.25">
      <c r="B69">
        <f t="shared" si="1"/>
        <v>40</v>
      </c>
      <c r="C69" s="5" t="e">
        <f t="shared" si="11"/>
        <v>#DIV/0!</v>
      </c>
      <c r="D69" s="4" t="e">
        <f t="shared" si="0"/>
        <v>#DIV/0!</v>
      </c>
      <c r="E69" s="5" t="e">
        <f t="shared" si="2"/>
        <v>#DIV/0!</v>
      </c>
      <c r="F69" s="4" t="e">
        <f>'80-20 After-tax calc.'!F47</f>
        <v>#DIV/0!</v>
      </c>
      <c r="G69" s="5" t="e">
        <f t="shared" si="12"/>
        <v>#DIV/0!</v>
      </c>
      <c r="H69" s="5" t="e">
        <f t="shared" si="3"/>
        <v>#DIV/0!</v>
      </c>
      <c r="I69" s="4" t="e">
        <f t="shared" si="13"/>
        <v>#DIV/0!</v>
      </c>
      <c r="J69" s="4" t="e">
        <f t="shared" si="4"/>
        <v>#DIV/0!</v>
      </c>
      <c r="K69" s="4" t="e">
        <f t="shared" si="5"/>
        <v>#DIV/0!</v>
      </c>
      <c r="L69" s="4" t="e">
        <f t="shared" si="6"/>
        <v>#DIV/0!</v>
      </c>
      <c r="M69" s="47" t="e">
        <f t="shared" si="7"/>
        <v>#DIV/0!</v>
      </c>
      <c r="N69" s="48" t="e">
        <f t="shared" si="8"/>
        <v>#DIV/0!</v>
      </c>
      <c r="O69" s="4"/>
      <c r="P69" s="5" t="e">
        <f t="shared" si="9"/>
        <v>#DIV/0!</v>
      </c>
      <c r="Q69" s="15"/>
      <c r="R69" s="4" t="e">
        <f t="shared" si="14"/>
        <v>#DIV/0!</v>
      </c>
      <c r="S69" s="15" t="e">
        <f t="shared" si="10"/>
        <v>#DIV/0!</v>
      </c>
      <c r="T69" s="4"/>
      <c r="U69" s="27"/>
      <c r="V69" s="4"/>
      <c r="W69" s="15"/>
      <c r="X69" s="4"/>
      <c r="Y69" s="4"/>
      <c r="Z69" s="27"/>
      <c r="AA69" s="5"/>
      <c r="AB69" s="5"/>
      <c r="AC69" s="5"/>
      <c r="AD69" s="4"/>
      <c r="AE69" s="5"/>
      <c r="AF69" s="5"/>
      <c r="AG69" s="5"/>
      <c r="AH69" s="5"/>
      <c r="AI69" s="5"/>
      <c r="AJ69" s="27"/>
      <c r="AK69" s="13"/>
      <c r="AL69" s="4"/>
      <c r="AM69" s="4"/>
      <c r="AN69" s="4"/>
    </row>
    <row r="70" spans="2:40" x14ac:dyDescent="0.25">
      <c r="B70">
        <f t="shared" si="1"/>
        <v>41</v>
      </c>
      <c r="C70" s="5" t="e">
        <f t="shared" si="11"/>
        <v>#DIV/0!</v>
      </c>
      <c r="D70" s="4" t="e">
        <f t="shared" ref="D70:D79" si="15">$C$30/$C$19</f>
        <v>#DIV/0!</v>
      </c>
      <c r="E70" s="5" t="e">
        <f t="shared" si="2"/>
        <v>#DIV/0!</v>
      </c>
      <c r="F70" s="4" t="e">
        <f>'80-20 After-tax calc.'!F48</f>
        <v>#DIV/0!</v>
      </c>
      <c r="G70" s="5" t="e">
        <f t="shared" si="12"/>
        <v>#DIV/0!</v>
      </c>
      <c r="H70" s="5" t="e">
        <f t="shared" si="3"/>
        <v>#DIV/0!</v>
      </c>
      <c r="I70" s="4" t="e">
        <f t="shared" si="13"/>
        <v>#DIV/0!</v>
      </c>
      <c r="J70" s="4" t="e">
        <f t="shared" si="4"/>
        <v>#DIV/0!</v>
      </c>
      <c r="K70" s="4" t="e">
        <f t="shared" si="5"/>
        <v>#DIV/0!</v>
      </c>
      <c r="L70" s="4" t="e">
        <f t="shared" si="6"/>
        <v>#DIV/0!</v>
      </c>
      <c r="M70" s="47" t="e">
        <f t="shared" si="7"/>
        <v>#DIV/0!</v>
      </c>
      <c r="N70" s="48" t="e">
        <f t="shared" si="8"/>
        <v>#DIV/0!</v>
      </c>
      <c r="O70" s="4"/>
      <c r="P70" s="5" t="e">
        <f t="shared" si="9"/>
        <v>#DIV/0!</v>
      </c>
      <c r="Q70" s="15"/>
      <c r="R70" s="4" t="e">
        <f t="shared" si="14"/>
        <v>#DIV/0!</v>
      </c>
      <c r="S70" s="15" t="e">
        <f t="shared" si="10"/>
        <v>#DIV/0!</v>
      </c>
      <c r="T70" s="4"/>
      <c r="U70" s="27"/>
      <c r="V70" s="4"/>
      <c r="W70" s="15"/>
      <c r="X70" s="4"/>
      <c r="Y70" s="4"/>
      <c r="Z70" s="27"/>
      <c r="AA70" s="5"/>
      <c r="AB70" s="5"/>
      <c r="AC70" s="5"/>
      <c r="AD70" s="4"/>
      <c r="AE70" s="5"/>
      <c r="AF70" s="5"/>
      <c r="AG70" s="5"/>
      <c r="AH70" s="5"/>
      <c r="AI70" s="5"/>
      <c r="AJ70" s="27"/>
      <c r="AK70" s="13"/>
      <c r="AL70" s="4"/>
      <c r="AM70" s="4"/>
      <c r="AN70" s="4"/>
    </row>
    <row r="71" spans="2:40" x14ac:dyDescent="0.25">
      <c r="B71">
        <f t="shared" si="1"/>
        <v>42</v>
      </c>
      <c r="C71" s="5" t="e">
        <f t="shared" si="11"/>
        <v>#DIV/0!</v>
      </c>
      <c r="D71" s="4" t="e">
        <f t="shared" si="15"/>
        <v>#DIV/0!</v>
      </c>
      <c r="E71" s="5" t="e">
        <f t="shared" si="2"/>
        <v>#DIV/0!</v>
      </c>
      <c r="F71" s="4" t="e">
        <f>'80-20 After-tax calc.'!F49</f>
        <v>#DIV/0!</v>
      </c>
      <c r="G71" s="5" t="e">
        <f t="shared" si="12"/>
        <v>#DIV/0!</v>
      </c>
      <c r="H71" s="5" t="e">
        <f t="shared" si="3"/>
        <v>#DIV/0!</v>
      </c>
      <c r="I71" s="4" t="e">
        <f t="shared" si="13"/>
        <v>#DIV/0!</v>
      </c>
      <c r="J71" s="4" t="e">
        <f t="shared" si="4"/>
        <v>#DIV/0!</v>
      </c>
      <c r="K71" s="4" t="e">
        <f t="shared" si="5"/>
        <v>#DIV/0!</v>
      </c>
      <c r="L71" s="4" t="e">
        <f t="shared" si="6"/>
        <v>#DIV/0!</v>
      </c>
      <c r="M71" s="47" t="e">
        <f t="shared" si="7"/>
        <v>#DIV/0!</v>
      </c>
      <c r="N71" s="48" t="e">
        <f t="shared" si="8"/>
        <v>#DIV/0!</v>
      </c>
      <c r="O71" s="4"/>
      <c r="P71" s="5" t="e">
        <f t="shared" si="9"/>
        <v>#DIV/0!</v>
      </c>
      <c r="Q71" s="15"/>
      <c r="R71" s="4" t="e">
        <f t="shared" si="14"/>
        <v>#DIV/0!</v>
      </c>
      <c r="S71" s="15" t="e">
        <f t="shared" si="10"/>
        <v>#DIV/0!</v>
      </c>
      <c r="T71" s="4"/>
      <c r="U71" s="27"/>
      <c r="V71" s="4"/>
      <c r="W71" s="15"/>
      <c r="X71" s="4"/>
      <c r="Y71" s="4"/>
      <c r="Z71" s="27"/>
      <c r="AA71" s="5"/>
      <c r="AB71" s="5"/>
      <c r="AC71" s="5"/>
      <c r="AD71" s="4"/>
      <c r="AE71" s="5"/>
      <c r="AF71" s="5"/>
      <c r="AG71" s="5"/>
      <c r="AH71" s="5"/>
      <c r="AI71" s="5"/>
      <c r="AJ71" s="27"/>
      <c r="AK71" s="13"/>
      <c r="AL71" s="4"/>
      <c r="AM71" s="4"/>
      <c r="AN71" s="4"/>
    </row>
    <row r="72" spans="2:40" x14ac:dyDescent="0.25">
      <c r="B72">
        <f t="shared" si="1"/>
        <v>43</v>
      </c>
      <c r="C72" s="5" t="e">
        <f t="shared" si="11"/>
        <v>#DIV/0!</v>
      </c>
      <c r="D72" s="4" t="e">
        <f t="shared" si="15"/>
        <v>#DIV/0!</v>
      </c>
      <c r="E72" s="5" t="e">
        <f t="shared" si="2"/>
        <v>#DIV/0!</v>
      </c>
      <c r="F72" s="4" t="e">
        <f>'80-20 After-tax calc.'!F50</f>
        <v>#DIV/0!</v>
      </c>
      <c r="G72" s="5" t="e">
        <f t="shared" si="12"/>
        <v>#DIV/0!</v>
      </c>
      <c r="H72" s="5" t="e">
        <f t="shared" si="3"/>
        <v>#DIV/0!</v>
      </c>
      <c r="I72" s="4" t="e">
        <f t="shared" si="13"/>
        <v>#DIV/0!</v>
      </c>
      <c r="J72" s="4" t="e">
        <f t="shared" si="4"/>
        <v>#DIV/0!</v>
      </c>
      <c r="K72" s="4" t="e">
        <f t="shared" si="5"/>
        <v>#DIV/0!</v>
      </c>
      <c r="L72" s="4" t="e">
        <f t="shared" si="6"/>
        <v>#DIV/0!</v>
      </c>
      <c r="M72" s="47" t="e">
        <f t="shared" si="7"/>
        <v>#DIV/0!</v>
      </c>
      <c r="N72" s="48" t="e">
        <f t="shared" si="8"/>
        <v>#DIV/0!</v>
      </c>
      <c r="O72" s="4"/>
      <c r="P72" s="5" t="e">
        <f t="shared" si="9"/>
        <v>#DIV/0!</v>
      </c>
      <c r="Q72" s="15"/>
      <c r="R72" s="4" t="e">
        <f t="shared" si="14"/>
        <v>#DIV/0!</v>
      </c>
      <c r="S72" s="15" t="e">
        <f t="shared" si="10"/>
        <v>#DIV/0!</v>
      </c>
      <c r="T72" s="4"/>
      <c r="U72" s="27"/>
      <c r="V72" s="4"/>
      <c r="W72" s="15"/>
      <c r="X72" s="4"/>
      <c r="Y72" s="4"/>
      <c r="Z72" s="27"/>
      <c r="AA72" s="5"/>
      <c r="AB72" s="5"/>
      <c r="AC72" s="5"/>
      <c r="AD72" s="4"/>
      <c r="AE72" s="5"/>
      <c r="AF72" s="5"/>
      <c r="AG72" s="5"/>
      <c r="AH72" s="5"/>
      <c r="AI72" s="5"/>
      <c r="AJ72" s="27"/>
      <c r="AK72" s="13"/>
      <c r="AL72" s="4"/>
      <c r="AM72" s="4"/>
      <c r="AN72" s="4"/>
    </row>
    <row r="73" spans="2:40" x14ac:dyDescent="0.25">
      <c r="B73">
        <f t="shared" si="1"/>
        <v>44</v>
      </c>
      <c r="C73" s="5" t="e">
        <f t="shared" si="11"/>
        <v>#DIV/0!</v>
      </c>
      <c r="D73" s="4" t="e">
        <f t="shared" si="15"/>
        <v>#DIV/0!</v>
      </c>
      <c r="E73" s="5" t="e">
        <f t="shared" si="2"/>
        <v>#DIV/0!</v>
      </c>
      <c r="F73" s="4" t="e">
        <f>'80-20 After-tax calc.'!F51</f>
        <v>#DIV/0!</v>
      </c>
      <c r="G73" s="5" t="e">
        <f t="shared" si="12"/>
        <v>#DIV/0!</v>
      </c>
      <c r="H73" s="5" t="e">
        <f t="shared" si="3"/>
        <v>#DIV/0!</v>
      </c>
      <c r="I73" s="4" t="e">
        <f t="shared" si="13"/>
        <v>#DIV/0!</v>
      </c>
      <c r="J73" s="4" t="e">
        <f t="shared" si="4"/>
        <v>#DIV/0!</v>
      </c>
      <c r="K73" s="4" t="e">
        <f t="shared" si="5"/>
        <v>#DIV/0!</v>
      </c>
      <c r="L73" s="4" t="e">
        <f t="shared" si="6"/>
        <v>#DIV/0!</v>
      </c>
      <c r="M73" s="47" t="e">
        <f t="shared" si="7"/>
        <v>#DIV/0!</v>
      </c>
      <c r="N73" s="48" t="e">
        <f t="shared" si="8"/>
        <v>#DIV/0!</v>
      </c>
      <c r="O73" s="4"/>
      <c r="P73" s="5" t="e">
        <f t="shared" si="9"/>
        <v>#DIV/0!</v>
      </c>
      <c r="Q73" s="15"/>
      <c r="R73" s="4" t="e">
        <f t="shared" si="14"/>
        <v>#DIV/0!</v>
      </c>
      <c r="S73" s="15" t="e">
        <f t="shared" si="10"/>
        <v>#DIV/0!</v>
      </c>
      <c r="T73" s="4"/>
      <c r="U73" s="27"/>
      <c r="V73" s="4"/>
      <c r="W73" s="15"/>
      <c r="X73" s="4"/>
      <c r="Y73" s="4"/>
      <c r="Z73" s="27"/>
      <c r="AA73" s="5"/>
      <c r="AB73" s="5"/>
      <c r="AC73" s="5"/>
      <c r="AD73" s="4"/>
      <c r="AE73" s="5"/>
      <c r="AF73" s="5"/>
      <c r="AG73" s="5"/>
      <c r="AH73" s="5"/>
      <c r="AI73" s="5"/>
      <c r="AJ73" s="27"/>
      <c r="AK73" s="13"/>
      <c r="AL73" s="4"/>
      <c r="AM73" s="4"/>
      <c r="AN73" s="4"/>
    </row>
    <row r="74" spans="2:40" x14ac:dyDescent="0.25">
      <c r="B74">
        <f t="shared" si="1"/>
        <v>45</v>
      </c>
      <c r="C74" s="5" t="e">
        <f t="shared" si="11"/>
        <v>#DIV/0!</v>
      </c>
      <c r="D74" s="4" t="e">
        <f t="shared" si="15"/>
        <v>#DIV/0!</v>
      </c>
      <c r="E74" s="5" t="e">
        <f t="shared" si="2"/>
        <v>#DIV/0!</v>
      </c>
      <c r="F74" s="4" t="e">
        <f>'80-20 After-tax calc.'!F52</f>
        <v>#DIV/0!</v>
      </c>
      <c r="G74" s="5" t="e">
        <f t="shared" si="12"/>
        <v>#DIV/0!</v>
      </c>
      <c r="H74" s="5" t="e">
        <f t="shared" si="3"/>
        <v>#DIV/0!</v>
      </c>
      <c r="I74" s="4" t="e">
        <f t="shared" si="13"/>
        <v>#DIV/0!</v>
      </c>
      <c r="J74" s="4" t="e">
        <f t="shared" si="4"/>
        <v>#DIV/0!</v>
      </c>
      <c r="K74" s="4" t="e">
        <f t="shared" si="5"/>
        <v>#DIV/0!</v>
      </c>
      <c r="L74" s="4" t="e">
        <f t="shared" si="6"/>
        <v>#DIV/0!</v>
      </c>
      <c r="M74" s="47" t="e">
        <f t="shared" si="7"/>
        <v>#DIV/0!</v>
      </c>
      <c r="N74" s="48" t="e">
        <f t="shared" si="8"/>
        <v>#DIV/0!</v>
      </c>
      <c r="O74" s="4"/>
      <c r="P74" s="5" t="e">
        <f t="shared" si="9"/>
        <v>#DIV/0!</v>
      </c>
      <c r="Q74" s="15"/>
      <c r="R74" s="4" t="e">
        <f t="shared" si="14"/>
        <v>#DIV/0!</v>
      </c>
      <c r="S74" s="15" t="e">
        <f t="shared" si="10"/>
        <v>#DIV/0!</v>
      </c>
      <c r="T74" s="4"/>
      <c r="U74" s="27"/>
      <c r="V74" s="4"/>
      <c r="W74" s="15"/>
      <c r="X74" s="4"/>
      <c r="Y74" s="4"/>
      <c r="Z74" s="27"/>
      <c r="AA74" s="5"/>
      <c r="AB74" s="5"/>
      <c r="AC74" s="5"/>
      <c r="AD74" s="4"/>
      <c r="AE74" s="5"/>
      <c r="AF74" s="5"/>
      <c r="AG74" s="5"/>
      <c r="AH74" s="5"/>
      <c r="AI74" s="5"/>
      <c r="AJ74" s="27"/>
      <c r="AK74" s="13"/>
      <c r="AL74" s="4"/>
      <c r="AM74" s="4"/>
      <c r="AN74" s="4"/>
    </row>
    <row r="75" spans="2:40" x14ac:dyDescent="0.25">
      <c r="B75">
        <f t="shared" si="1"/>
        <v>46</v>
      </c>
      <c r="C75" s="5" t="e">
        <f t="shared" si="11"/>
        <v>#DIV/0!</v>
      </c>
      <c r="D75" s="4" t="e">
        <f t="shared" si="15"/>
        <v>#DIV/0!</v>
      </c>
      <c r="E75" s="5" t="e">
        <f t="shared" si="2"/>
        <v>#DIV/0!</v>
      </c>
      <c r="F75" s="4" t="e">
        <f>'80-20 After-tax calc.'!F53</f>
        <v>#DIV/0!</v>
      </c>
      <c r="G75" s="5" t="e">
        <f t="shared" si="12"/>
        <v>#DIV/0!</v>
      </c>
      <c r="H75" s="5" t="e">
        <f t="shared" si="3"/>
        <v>#DIV/0!</v>
      </c>
      <c r="I75" s="4" t="e">
        <f t="shared" si="13"/>
        <v>#DIV/0!</v>
      </c>
      <c r="J75" s="4" t="e">
        <f t="shared" si="4"/>
        <v>#DIV/0!</v>
      </c>
      <c r="K75" s="4" t="e">
        <f t="shared" si="5"/>
        <v>#DIV/0!</v>
      </c>
      <c r="L75" s="4" t="e">
        <f t="shared" si="6"/>
        <v>#DIV/0!</v>
      </c>
      <c r="M75" s="47" t="e">
        <f t="shared" si="7"/>
        <v>#DIV/0!</v>
      </c>
      <c r="N75" s="48" t="e">
        <f t="shared" si="8"/>
        <v>#DIV/0!</v>
      </c>
      <c r="O75" s="4"/>
      <c r="P75" s="5" t="e">
        <f t="shared" si="9"/>
        <v>#DIV/0!</v>
      </c>
      <c r="Q75" s="15"/>
      <c r="R75" s="4" t="e">
        <f t="shared" si="14"/>
        <v>#DIV/0!</v>
      </c>
      <c r="S75" s="15" t="e">
        <f t="shared" si="10"/>
        <v>#DIV/0!</v>
      </c>
      <c r="T75" s="4"/>
      <c r="U75" s="27"/>
      <c r="V75" s="4"/>
      <c r="W75" s="15"/>
      <c r="X75" s="4"/>
      <c r="Y75" s="4"/>
      <c r="Z75" s="27"/>
      <c r="AA75" s="5"/>
      <c r="AB75" s="5"/>
      <c r="AC75" s="5"/>
      <c r="AD75" s="4"/>
      <c r="AE75" s="5"/>
      <c r="AF75" s="5"/>
      <c r="AG75" s="5"/>
      <c r="AH75" s="5"/>
      <c r="AI75" s="5"/>
      <c r="AJ75" s="27"/>
      <c r="AK75" s="13"/>
      <c r="AL75" s="4"/>
      <c r="AM75" s="4"/>
      <c r="AN75" s="4"/>
    </row>
    <row r="76" spans="2:40" x14ac:dyDescent="0.25">
      <c r="B76">
        <f t="shared" si="1"/>
        <v>47</v>
      </c>
      <c r="C76" s="5" t="e">
        <f t="shared" si="11"/>
        <v>#DIV/0!</v>
      </c>
      <c r="D76" s="4" t="e">
        <f t="shared" si="15"/>
        <v>#DIV/0!</v>
      </c>
      <c r="E76" s="5" t="e">
        <f t="shared" si="2"/>
        <v>#DIV/0!</v>
      </c>
      <c r="F76" s="4" t="e">
        <f>'80-20 After-tax calc.'!F54</f>
        <v>#DIV/0!</v>
      </c>
      <c r="G76" s="5" t="e">
        <f t="shared" si="12"/>
        <v>#DIV/0!</v>
      </c>
      <c r="H76" s="5" t="e">
        <f t="shared" si="3"/>
        <v>#DIV/0!</v>
      </c>
      <c r="I76" s="4" t="e">
        <f t="shared" si="13"/>
        <v>#DIV/0!</v>
      </c>
      <c r="J76" s="4" t="e">
        <f t="shared" si="4"/>
        <v>#DIV/0!</v>
      </c>
      <c r="K76" s="4" t="e">
        <f t="shared" si="5"/>
        <v>#DIV/0!</v>
      </c>
      <c r="L76" s="4" t="e">
        <f t="shared" si="6"/>
        <v>#DIV/0!</v>
      </c>
      <c r="M76" s="47" t="e">
        <f t="shared" si="7"/>
        <v>#DIV/0!</v>
      </c>
      <c r="N76" s="48" t="e">
        <f t="shared" si="8"/>
        <v>#DIV/0!</v>
      </c>
      <c r="O76" s="4"/>
      <c r="P76" s="5" t="e">
        <f t="shared" si="9"/>
        <v>#DIV/0!</v>
      </c>
      <c r="Q76" s="15"/>
      <c r="R76" s="4" t="e">
        <f t="shared" si="14"/>
        <v>#DIV/0!</v>
      </c>
      <c r="S76" s="15" t="e">
        <f t="shared" si="10"/>
        <v>#DIV/0!</v>
      </c>
      <c r="T76" s="4"/>
      <c r="U76" s="27"/>
      <c r="V76" s="4"/>
      <c r="W76" s="15"/>
      <c r="X76" s="4"/>
      <c r="Y76" s="4"/>
      <c r="Z76" s="27"/>
      <c r="AA76" s="5"/>
      <c r="AB76" s="5"/>
      <c r="AC76" s="5"/>
      <c r="AD76" s="4"/>
      <c r="AE76" s="5"/>
      <c r="AF76" s="5"/>
      <c r="AG76" s="5"/>
      <c r="AH76" s="5"/>
      <c r="AI76" s="5"/>
      <c r="AJ76" s="27"/>
      <c r="AK76" s="13"/>
      <c r="AL76" s="4"/>
      <c r="AM76" s="4"/>
      <c r="AN76" s="4"/>
    </row>
    <row r="77" spans="2:40" x14ac:dyDescent="0.25">
      <c r="B77">
        <f t="shared" si="1"/>
        <v>48</v>
      </c>
      <c r="C77" s="5" t="e">
        <f t="shared" si="11"/>
        <v>#DIV/0!</v>
      </c>
      <c r="D77" s="4" t="e">
        <f t="shared" si="15"/>
        <v>#DIV/0!</v>
      </c>
      <c r="E77" s="5" t="e">
        <f t="shared" si="2"/>
        <v>#DIV/0!</v>
      </c>
      <c r="F77" s="4" t="e">
        <f>'80-20 After-tax calc.'!F55</f>
        <v>#DIV/0!</v>
      </c>
      <c r="G77" s="5" t="e">
        <f t="shared" si="12"/>
        <v>#DIV/0!</v>
      </c>
      <c r="H77" s="5" t="e">
        <f t="shared" si="3"/>
        <v>#DIV/0!</v>
      </c>
      <c r="I77" s="4" t="e">
        <f t="shared" si="13"/>
        <v>#DIV/0!</v>
      </c>
      <c r="J77" s="4" t="e">
        <f t="shared" si="4"/>
        <v>#DIV/0!</v>
      </c>
      <c r="K77" s="4" t="e">
        <f t="shared" si="5"/>
        <v>#DIV/0!</v>
      </c>
      <c r="L77" s="4" t="e">
        <f t="shared" si="6"/>
        <v>#DIV/0!</v>
      </c>
      <c r="M77" s="47" t="e">
        <f t="shared" si="7"/>
        <v>#DIV/0!</v>
      </c>
      <c r="N77" s="48" t="e">
        <f t="shared" si="8"/>
        <v>#DIV/0!</v>
      </c>
      <c r="O77" s="4"/>
      <c r="P77" s="5" t="e">
        <f t="shared" si="9"/>
        <v>#DIV/0!</v>
      </c>
      <c r="Q77" s="15"/>
      <c r="R77" s="4" t="e">
        <f t="shared" si="14"/>
        <v>#DIV/0!</v>
      </c>
      <c r="S77" s="15" t="e">
        <f t="shared" si="10"/>
        <v>#DIV/0!</v>
      </c>
      <c r="T77" s="4"/>
      <c r="U77" s="27"/>
      <c r="V77" s="4"/>
      <c r="W77" s="15"/>
      <c r="X77" s="4"/>
      <c r="Y77" s="4"/>
      <c r="Z77" s="27"/>
      <c r="AA77" s="5"/>
      <c r="AB77" s="5"/>
      <c r="AC77" s="5"/>
      <c r="AD77" s="4"/>
      <c r="AE77" s="5"/>
      <c r="AF77" s="5"/>
      <c r="AG77" s="5"/>
      <c r="AH77" s="5"/>
      <c r="AI77" s="5"/>
      <c r="AJ77" s="27"/>
      <c r="AK77" s="13"/>
      <c r="AL77" s="4"/>
      <c r="AM77" s="4"/>
      <c r="AN77" s="4"/>
    </row>
    <row r="78" spans="2:40" x14ac:dyDescent="0.25">
      <c r="B78">
        <f t="shared" si="1"/>
        <v>49</v>
      </c>
      <c r="C78" s="5" t="e">
        <f t="shared" si="11"/>
        <v>#DIV/0!</v>
      </c>
      <c r="D78" s="4" t="e">
        <f t="shared" si="15"/>
        <v>#DIV/0!</v>
      </c>
      <c r="E78" s="5" t="e">
        <f t="shared" si="2"/>
        <v>#DIV/0!</v>
      </c>
      <c r="F78" s="4" t="e">
        <f>'80-20 After-tax calc.'!F56</f>
        <v>#DIV/0!</v>
      </c>
      <c r="G78" s="5" t="e">
        <f t="shared" si="12"/>
        <v>#DIV/0!</v>
      </c>
      <c r="H78" s="5" t="e">
        <f t="shared" si="3"/>
        <v>#DIV/0!</v>
      </c>
      <c r="I78" s="4" t="e">
        <f t="shared" si="13"/>
        <v>#DIV/0!</v>
      </c>
      <c r="J78" s="4" t="e">
        <f t="shared" si="4"/>
        <v>#DIV/0!</v>
      </c>
      <c r="K78" s="4" t="e">
        <f t="shared" si="5"/>
        <v>#DIV/0!</v>
      </c>
      <c r="L78" s="4" t="e">
        <f t="shared" si="6"/>
        <v>#DIV/0!</v>
      </c>
      <c r="M78" s="47" t="e">
        <f t="shared" si="7"/>
        <v>#DIV/0!</v>
      </c>
      <c r="N78" s="48" t="e">
        <f t="shared" si="8"/>
        <v>#DIV/0!</v>
      </c>
      <c r="O78" s="4"/>
      <c r="P78" s="5" t="e">
        <f t="shared" si="9"/>
        <v>#DIV/0!</v>
      </c>
      <c r="Q78" s="15"/>
      <c r="R78" s="4" t="e">
        <f t="shared" si="14"/>
        <v>#DIV/0!</v>
      </c>
      <c r="S78" s="15" t="e">
        <f t="shared" si="10"/>
        <v>#DIV/0!</v>
      </c>
      <c r="T78" s="4"/>
      <c r="U78" s="27"/>
      <c r="V78" s="4"/>
      <c r="W78" s="15"/>
      <c r="X78" s="4"/>
      <c r="Y78" s="4"/>
      <c r="Z78" s="27"/>
      <c r="AA78" s="5"/>
      <c r="AB78" s="5"/>
      <c r="AC78" s="5"/>
      <c r="AD78" s="4"/>
      <c r="AE78" s="5"/>
      <c r="AF78" s="5"/>
      <c r="AG78" s="5"/>
      <c r="AH78" s="5"/>
      <c r="AI78" s="5"/>
      <c r="AJ78" s="27"/>
      <c r="AK78" s="13"/>
      <c r="AL78" s="4"/>
      <c r="AM78" s="4"/>
      <c r="AN78" s="4"/>
    </row>
    <row r="79" spans="2:40" ht="13.8" thickBot="1" x14ac:dyDescent="0.3">
      <c r="B79">
        <f t="shared" si="1"/>
        <v>50</v>
      </c>
      <c r="C79" s="5" t="e">
        <f t="shared" si="11"/>
        <v>#DIV/0!</v>
      </c>
      <c r="D79" s="4" t="e">
        <f t="shared" si="15"/>
        <v>#DIV/0!</v>
      </c>
      <c r="E79" s="5" t="e">
        <f t="shared" si="2"/>
        <v>#DIV/0!</v>
      </c>
      <c r="F79" s="4" t="e">
        <f>'80-20 After-tax calc.'!F57</f>
        <v>#DIV/0!</v>
      </c>
      <c r="G79" s="5" t="e">
        <f t="shared" si="12"/>
        <v>#DIV/0!</v>
      </c>
      <c r="H79" s="5" t="e">
        <f t="shared" si="3"/>
        <v>#DIV/0!</v>
      </c>
      <c r="I79" s="4" t="e">
        <f t="shared" si="13"/>
        <v>#DIV/0!</v>
      </c>
      <c r="J79" s="4" t="e">
        <f t="shared" si="4"/>
        <v>#DIV/0!</v>
      </c>
      <c r="K79" s="4" t="e">
        <f t="shared" si="5"/>
        <v>#DIV/0!</v>
      </c>
      <c r="L79" s="4" t="e">
        <f t="shared" si="6"/>
        <v>#DIV/0!</v>
      </c>
      <c r="M79" s="49" t="e">
        <f t="shared" si="7"/>
        <v>#DIV/0!</v>
      </c>
      <c r="N79" s="50" t="e">
        <f t="shared" si="8"/>
        <v>#DIV/0!</v>
      </c>
      <c r="O79" s="4"/>
      <c r="P79" s="5" t="e">
        <f t="shared" si="9"/>
        <v>#DIV/0!</v>
      </c>
      <c r="Q79" s="15"/>
      <c r="R79" s="4" t="e">
        <f>M79-(F79-F78)-L79</f>
        <v>#DIV/0!</v>
      </c>
      <c r="S79" s="15" t="e">
        <f t="shared" si="10"/>
        <v>#DIV/0!</v>
      </c>
      <c r="T79" s="4"/>
      <c r="U79" s="27"/>
      <c r="V79" s="4"/>
      <c r="W79" s="15"/>
      <c r="X79" s="4"/>
      <c r="Y79" s="4"/>
      <c r="Z79" s="27"/>
      <c r="AA79" s="5"/>
      <c r="AB79" s="5"/>
      <c r="AC79" s="5"/>
      <c r="AD79" s="4"/>
      <c r="AE79" s="5"/>
      <c r="AF79" s="5"/>
      <c r="AG79" s="5"/>
      <c r="AH79" s="5"/>
      <c r="AI79" s="5"/>
      <c r="AJ79" s="27"/>
      <c r="AK79" s="13"/>
      <c r="AL79" s="4"/>
      <c r="AM79" s="4"/>
      <c r="AN79" s="4"/>
    </row>
    <row r="80" spans="2:40" hidden="1" x14ac:dyDescent="0.25">
      <c r="C80" s="5"/>
      <c r="D80" s="4"/>
      <c r="E80" s="5"/>
      <c r="F80" s="4"/>
      <c r="G80" s="5"/>
      <c r="H80" s="5"/>
      <c r="I80" s="4"/>
      <c r="J80" s="4"/>
      <c r="K80" s="4"/>
      <c r="L80" s="4"/>
      <c r="M80" s="4"/>
      <c r="N80" s="4"/>
      <c r="O80" s="4"/>
      <c r="P80" s="5"/>
      <c r="Q80" s="5"/>
      <c r="R80" s="4"/>
      <c r="S80" s="5"/>
      <c r="T80" s="4"/>
      <c r="U80" s="27"/>
      <c r="V80" s="4"/>
      <c r="W80" s="15"/>
      <c r="X80" s="4"/>
      <c r="Y80" s="4"/>
      <c r="Z80" s="27"/>
      <c r="AA80" s="5"/>
      <c r="AB80" s="5"/>
      <c r="AC80" s="5"/>
      <c r="AD80" s="4"/>
      <c r="AE80" s="5"/>
      <c r="AF80" s="5"/>
      <c r="AG80" s="5"/>
      <c r="AH80" s="5"/>
      <c r="AI80" s="5"/>
      <c r="AJ80" s="27"/>
      <c r="AK80" s="13"/>
      <c r="AL80" s="4"/>
      <c r="AM80" s="4"/>
      <c r="AN80" s="4"/>
    </row>
    <row r="81" spans="3:40" hidden="1" x14ac:dyDescent="0.25">
      <c r="C81" s="5"/>
      <c r="D81" s="4"/>
      <c r="E81" s="5"/>
      <c r="F81" s="4"/>
      <c r="G81" s="5"/>
      <c r="H81" s="5"/>
      <c r="I81" s="4"/>
      <c r="J81" s="4"/>
      <c r="K81" s="4"/>
      <c r="L81" s="4"/>
      <c r="M81" s="4"/>
      <c r="N81" s="4"/>
      <c r="O81" s="4"/>
      <c r="P81" s="5"/>
      <c r="Q81" s="5"/>
      <c r="R81" s="4"/>
      <c r="S81" s="5"/>
      <c r="T81" s="4"/>
      <c r="U81" s="27"/>
      <c r="V81" s="4"/>
      <c r="W81" s="15"/>
      <c r="X81" s="4"/>
      <c r="Y81" s="4"/>
      <c r="Z81" s="27"/>
      <c r="AA81" s="5"/>
      <c r="AB81" s="5"/>
      <c r="AC81" s="5"/>
      <c r="AD81" s="4"/>
      <c r="AE81" s="5"/>
      <c r="AF81" s="5"/>
      <c r="AG81" s="5"/>
      <c r="AH81" s="5"/>
      <c r="AI81" s="5"/>
      <c r="AJ81" s="27"/>
      <c r="AK81" s="13"/>
      <c r="AL81" s="4"/>
      <c r="AM81" s="4"/>
      <c r="AN81" s="4"/>
    </row>
    <row r="82" spans="3:40" hidden="1" x14ac:dyDescent="0.25">
      <c r="C82" s="5"/>
      <c r="D82" s="4"/>
      <c r="E82" s="5"/>
      <c r="F82" s="4"/>
      <c r="G82" s="5"/>
      <c r="H82" s="5"/>
      <c r="I82" s="4"/>
      <c r="J82" s="4"/>
      <c r="K82" s="4"/>
      <c r="L82" s="4"/>
      <c r="M82" s="4"/>
      <c r="N82" s="4"/>
      <c r="O82" s="4"/>
      <c r="P82" s="5"/>
      <c r="Q82" s="5"/>
      <c r="R82" s="4"/>
      <c r="S82" s="5"/>
      <c r="T82" s="4"/>
      <c r="U82" s="27"/>
      <c r="V82" s="4"/>
      <c r="W82" s="15"/>
      <c r="X82" s="4"/>
      <c r="Y82" s="4"/>
      <c r="Z82" s="27"/>
      <c r="AA82" s="5"/>
      <c r="AB82" s="5"/>
      <c r="AC82" s="5"/>
      <c r="AD82" s="4"/>
      <c r="AE82" s="5"/>
      <c r="AF82" s="5"/>
      <c r="AG82" s="5"/>
      <c r="AH82" s="5"/>
      <c r="AI82" s="5"/>
      <c r="AJ82" s="27"/>
      <c r="AK82" s="13"/>
      <c r="AL82" s="4"/>
      <c r="AM82" s="4"/>
      <c r="AN82" s="4"/>
    </row>
    <row r="83" spans="3:40" hidden="1" x14ac:dyDescent="0.25">
      <c r="C83" s="5"/>
      <c r="D83" s="4"/>
      <c r="E83" s="5"/>
      <c r="F83" s="4"/>
      <c r="G83" s="5"/>
      <c r="H83" s="5"/>
      <c r="I83" s="4"/>
      <c r="J83" s="4"/>
      <c r="K83" s="4"/>
      <c r="L83" s="4"/>
      <c r="M83" s="4"/>
      <c r="N83" s="4"/>
      <c r="O83" s="4"/>
      <c r="P83" s="5"/>
      <c r="Q83" s="5"/>
      <c r="R83" s="4"/>
      <c r="S83" s="5"/>
      <c r="T83" s="4"/>
      <c r="U83" s="27"/>
      <c r="V83" s="4"/>
      <c r="W83" s="15"/>
      <c r="X83" s="4"/>
      <c r="Y83" s="4"/>
      <c r="Z83" s="27"/>
      <c r="AA83" s="5"/>
      <c r="AB83" s="5"/>
      <c r="AC83" s="5"/>
      <c r="AD83" s="4"/>
      <c r="AE83" s="5"/>
      <c r="AF83" s="5"/>
      <c r="AG83" s="5"/>
      <c r="AH83" s="5"/>
      <c r="AI83" s="5"/>
      <c r="AJ83" s="27"/>
      <c r="AK83" s="13"/>
      <c r="AL83" s="4"/>
      <c r="AM83" s="4"/>
      <c r="AN83" s="4"/>
    </row>
    <row r="84" spans="3:40" x14ac:dyDescent="0.25">
      <c r="F84" s="4"/>
      <c r="M84" s="51"/>
      <c r="N84" s="51"/>
      <c r="O84" s="51"/>
    </row>
    <row r="85" spans="3:40" x14ac:dyDescent="0.25">
      <c r="D85" s="5" t="e">
        <f>SUM(D30:D84)</f>
        <v>#DIV/0!</v>
      </c>
      <c r="F85" s="6"/>
      <c r="I85" s="6"/>
      <c r="J85" s="5"/>
      <c r="K85" s="28"/>
      <c r="L85" s="29" t="s">
        <v>50</v>
      </c>
      <c r="M85" s="28" t="e">
        <f>NPV($C$20,M30:M79)</f>
        <v>#DIV/0!</v>
      </c>
      <c r="N85" s="28" t="e">
        <f>NPV($D$20,N30:N46)</f>
        <v>#DIV/0!</v>
      </c>
      <c r="O85" s="6"/>
      <c r="P85" s="59"/>
      <c r="R85" s="30"/>
      <c r="S85" s="5"/>
      <c r="T85" s="28"/>
      <c r="U85" s="5"/>
      <c r="Y85" s="28"/>
      <c r="Z85" s="28"/>
      <c r="AA85" s="29"/>
      <c r="AB85" s="29"/>
      <c r="AC85" s="28"/>
      <c r="AD85" s="28"/>
      <c r="AE85" s="28"/>
      <c r="AF85" s="29"/>
      <c r="AG85" s="28"/>
      <c r="AH85" s="30"/>
      <c r="AI85" s="9"/>
      <c r="AJ85" s="9"/>
      <c r="AK85" s="29"/>
    </row>
    <row r="86" spans="3:40" x14ac:dyDescent="0.25">
      <c r="D86" s="31"/>
      <c r="J86" s="9"/>
      <c r="R86" s="9"/>
      <c r="U86" s="5"/>
      <c r="AD86" s="5"/>
    </row>
    <row r="87" spans="3:40" x14ac:dyDescent="0.25">
      <c r="D87" s="28"/>
      <c r="I87" s="6"/>
      <c r="J87" s="9"/>
      <c r="K87" s="9"/>
      <c r="L87" s="4"/>
      <c r="M87" s="28"/>
      <c r="O87" s="6"/>
      <c r="U87" s="6"/>
      <c r="Y87" s="6"/>
      <c r="Z87" s="6"/>
      <c r="AA87" s="6"/>
      <c r="AB87" s="6"/>
      <c r="AC87" s="6"/>
      <c r="AI87" s="9"/>
      <c r="AK87" s="6"/>
    </row>
    <row r="88" spans="3:40" x14ac:dyDescent="0.25">
      <c r="D88" s="6"/>
      <c r="F88" s="12"/>
      <c r="G88" s="12"/>
      <c r="H88" s="12"/>
      <c r="I88" s="12"/>
      <c r="L88" s="5"/>
      <c r="M88" s="9"/>
      <c r="N88" s="9"/>
      <c r="O88" s="9"/>
    </row>
    <row r="89" spans="3:40" x14ac:dyDescent="0.25">
      <c r="C89" s="12"/>
      <c r="D89" s="32"/>
      <c r="E89" s="12"/>
      <c r="F89" s="12"/>
      <c r="G89" s="12"/>
      <c r="H89" s="12"/>
      <c r="I89" s="12"/>
      <c r="U89" s="6"/>
    </row>
    <row r="91" spans="3:40" x14ac:dyDescent="0.25">
      <c r="C91" s="5"/>
      <c r="D91" s="4"/>
      <c r="E91" s="5"/>
      <c r="F91" s="4"/>
      <c r="G91" s="4"/>
      <c r="H91" s="4"/>
      <c r="I91" s="5"/>
      <c r="AC91" s="9"/>
    </row>
    <row r="92" spans="3:40" x14ac:dyDescent="0.25">
      <c r="C92" s="5"/>
      <c r="D92" s="33"/>
      <c r="E92" s="34"/>
      <c r="F92" s="35"/>
      <c r="G92" s="35"/>
      <c r="H92" s="35"/>
      <c r="I92" s="5"/>
      <c r="J92" s="5"/>
      <c r="AC92" s="9"/>
    </row>
    <row r="93" spans="3:40" x14ac:dyDescent="0.25">
      <c r="C93" s="5"/>
      <c r="D93" s="35"/>
      <c r="E93" s="5"/>
      <c r="F93" s="4"/>
      <c r="G93" s="13"/>
      <c r="H93" s="4"/>
      <c r="I93" s="5"/>
    </row>
    <row r="94" spans="3:40" x14ac:dyDescent="0.25">
      <c r="C94" s="5"/>
      <c r="D94" s="35"/>
      <c r="E94" s="5"/>
      <c r="F94" s="4"/>
      <c r="G94" s="35"/>
      <c r="H94" s="4"/>
      <c r="I94" s="5"/>
    </row>
    <row r="95" spans="3:40" x14ac:dyDescent="0.25">
      <c r="C95" s="5"/>
      <c r="D95" s="4"/>
      <c r="E95" s="5"/>
      <c r="F95" s="4"/>
      <c r="G95" s="4"/>
      <c r="H95" s="4"/>
      <c r="I95" s="5"/>
    </row>
    <row r="96" spans="3:40" x14ac:dyDescent="0.25">
      <c r="C96" s="5"/>
      <c r="D96" s="4"/>
      <c r="E96" s="15"/>
      <c r="F96" s="36"/>
      <c r="G96" s="27"/>
      <c r="H96" s="4"/>
      <c r="I96" s="5"/>
    </row>
    <row r="97" spans="3:9" x14ac:dyDescent="0.25">
      <c r="C97" s="5"/>
      <c r="D97" s="4"/>
      <c r="E97" s="5"/>
      <c r="F97" s="4"/>
      <c r="G97" s="4"/>
      <c r="H97" s="15"/>
      <c r="I97" s="5"/>
    </row>
    <row r="98" spans="3:9" x14ac:dyDescent="0.25">
      <c r="C98" s="5"/>
      <c r="D98" s="4"/>
      <c r="E98" s="5"/>
      <c r="F98" s="36"/>
      <c r="G98" s="4"/>
      <c r="H98" s="4"/>
      <c r="I98" s="5"/>
    </row>
    <row r="99" spans="3:9" x14ac:dyDescent="0.25">
      <c r="C99" s="5"/>
      <c r="D99" s="4"/>
      <c r="E99" s="5"/>
      <c r="F99" s="4"/>
      <c r="G99" s="4"/>
      <c r="H99" s="4"/>
      <c r="I99" s="5"/>
    </row>
    <row r="100" spans="3:9" x14ac:dyDescent="0.25">
      <c r="C100" s="5"/>
      <c r="D100" s="4"/>
      <c r="E100" s="5"/>
      <c r="F100" s="4"/>
      <c r="G100" s="4"/>
      <c r="H100" s="4"/>
      <c r="I100" s="37"/>
    </row>
    <row r="101" spans="3:9" x14ac:dyDescent="0.25">
      <c r="C101" s="5"/>
      <c r="D101" s="4"/>
      <c r="E101" s="5"/>
      <c r="F101" s="4"/>
      <c r="G101" s="4"/>
      <c r="H101" s="4"/>
      <c r="I101" s="5"/>
    </row>
    <row r="102" spans="3:9" x14ac:dyDescent="0.25">
      <c r="C102" s="5"/>
      <c r="D102" s="4"/>
      <c r="E102" s="5"/>
      <c r="F102" s="4"/>
      <c r="G102" s="4"/>
      <c r="H102" s="4"/>
      <c r="I102" s="5"/>
    </row>
    <row r="103" spans="3:9" x14ac:dyDescent="0.25">
      <c r="C103" s="5"/>
      <c r="D103" s="4"/>
      <c r="E103" s="5"/>
      <c r="F103" s="4"/>
      <c r="G103" s="4"/>
      <c r="H103" s="4"/>
      <c r="I103" s="5"/>
    </row>
    <row r="104" spans="3:9" x14ac:dyDescent="0.25">
      <c r="C104" s="5"/>
      <c r="D104" s="4"/>
      <c r="E104" s="5"/>
      <c r="F104" s="4"/>
      <c r="G104" s="4"/>
      <c r="H104" s="4"/>
      <c r="I104" s="5"/>
    </row>
    <row r="105" spans="3:9" x14ac:dyDescent="0.25">
      <c r="C105" s="5"/>
      <c r="D105" s="33"/>
      <c r="E105" s="34"/>
      <c r="F105" s="33"/>
      <c r="G105" s="4"/>
      <c r="H105" s="4"/>
      <c r="I105" s="5"/>
    </row>
    <row r="106" spans="3:9" x14ac:dyDescent="0.25">
      <c r="C106" s="5"/>
      <c r="D106" s="4"/>
      <c r="E106" s="5"/>
      <c r="F106" s="4"/>
      <c r="G106" s="4"/>
      <c r="H106" s="4"/>
      <c r="I106" s="5"/>
    </row>
    <row r="107" spans="3:9" x14ac:dyDescent="0.25">
      <c r="C107" s="5"/>
      <c r="D107" s="4"/>
      <c r="E107" s="5"/>
      <c r="F107" s="4"/>
      <c r="G107" s="4"/>
      <c r="H107" s="4"/>
      <c r="I107" s="5"/>
    </row>
    <row r="108" spans="3:9" x14ac:dyDescent="0.25">
      <c r="C108" s="34"/>
      <c r="D108" s="4"/>
      <c r="E108" s="5"/>
      <c r="F108" s="4"/>
      <c r="G108" s="4"/>
      <c r="H108" s="4"/>
      <c r="I108" s="5"/>
    </row>
    <row r="109" spans="3:9" x14ac:dyDescent="0.25">
      <c r="C109" s="5"/>
      <c r="D109" s="4"/>
      <c r="E109" s="5"/>
      <c r="F109" s="4"/>
      <c r="G109" s="4"/>
      <c r="H109" s="4"/>
      <c r="I109" s="5"/>
    </row>
    <row r="110" spans="3:9" x14ac:dyDescent="0.25">
      <c r="C110" s="34"/>
      <c r="D110" s="4"/>
      <c r="E110" s="5"/>
      <c r="F110" s="4"/>
      <c r="G110" s="4"/>
      <c r="H110" s="4"/>
      <c r="I110" s="5"/>
    </row>
    <row r="111" spans="3:9" x14ac:dyDescent="0.25">
      <c r="C111" s="5"/>
      <c r="D111" s="4"/>
      <c r="E111" s="5"/>
      <c r="F111" s="4"/>
      <c r="G111" s="4"/>
      <c r="H111" s="4"/>
      <c r="I111" s="5"/>
    </row>
    <row r="112" spans="3:9" x14ac:dyDescent="0.25">
      <c r="C112" s="5"/>
      <c r="D112" s="4"/>
      <c r="E112" s="5"/>
      <c r="F112" s="4"/>
      <c r="G112" s="4"/>
      <c r="H112" s="4"/>
      <c r="I112" s="5"/>
    </row>
    <row r="113" spans="3:9" x14ac:dyDescent="0.25">
      <c r="C113" s="5"/>
      <c r="D113" s="4"/>
      <c r="E113" s="5"/>
      <c r="F113" s="4"/>
      <c r="G113" s="4"/>
      <c r="H113" s="4"/>
      <c r="I113" s="5"/>
    </row>
    <row r="114" spans="3:9" x14ac:dyDescent="0.25">
      <c r="C114" s="5"/>
      <c r="D114" s="4"/>
      <c r="E114" s="5"/>
      <c r="F114" s="4"/>
      <c r="G114" s="4"/>
      <c r="H114" s="4"/>
      <c r="I114" s="5"/>
    </row>
    <row r="115" spans="3:9" x14ac:dyDescent="0.25">
      <c r="C115" s="5"/>
      <c r="D115" s="4"/>
      <c r="E115" s="5"/>
      <c r="F115" s="4"/>
      <c r="G115" s="4"/>
      <c r="H115" s="4"/>
      <c r="I115" s="5"/>
    </row>
    <row r="116" spans="3:9" x14ac:dyDescent="0.25">
      <c r="C116" s="5"/>
      <c r="D116" s="4"/>
      <c r="E116" s="5"/>
      <c r="F116" s="4"/>
      <c r="G116" s="4"/>
      <c r="H116" s="4"/>
      <c r="I116" s="5"/>
    </row>
    <row r="117" spans="3:9" x14ac:dyDescent="0.25">
      <c r="C117" s="5"/>
      <c r="D117" s="4"/>
      <c r="E117" s="5"/>
      <c r="F117" s="4"/>
      <c r="G117" s="4"/>
      <c r="H117" s="4"/>
      <c r="I117" s="5"/>
    </row>
    <row r="118" spans="3:9" x14ac:dyDescent="0.25">
      <c r="C118" s="5"/>
      <c r="D118" s="4"/>
      <c r="E118" s="5"/>
      <c r="F118" s="4"/>
      <c r="G118" s="4"/>
      <c r="H118" s="4"/>
      <c r="I118" s="5"/>
    </row>
    <row r="119" spans="3:9" x14ac:dyDescent="0.25">
      <c r="C119" s="5"/>
      <c r="D119" s="4"/>
      <c r="E119" s="5"/>
      <c r="F119" s="4"/>
      <c r="G119" s="4"/>
      <c r="H119" s="4"/>
      <c r="I119" s="5"/>
    </row>
    <row r="120" spans="3:9" x14ac:dyDescent="0.25">
      <c r="C120" s="5"/>
      <c r="D120" s="4"/>
      <c r="E120" s="5"/>
      <c r="F120" s="4"/>
      <c r="G120" s="4"/>
      <c r="H120" s="4"/>
      <c r="I120" s="5"/>
    </row>
    <row r="122" spans="3:9" x14ac:dyDescent="0.25">
      <c r="F122" s="6"/>
      <c r="G122" s="6"/>
      <c r="H122" s="6"/>
      <c r="I122" s="6"/>
    </row>
    <row r="124" spans="3:9" x14ac:dyDescent="0.25">
      <c r="I124" s="6"/>
    </row>
  </sheetData>
  <mergeCells count="5">
    <mergeCell ref="B24:E24"/>
    <mergeCell ref="Y25:AC25"/>
    <mergeCell ref="B26:E26"/>
    <mergeCell ref="Q26:U26"/>
    <mergeCell ref="Z26:AA26"/>
  </mergeCells>
  <pageMargins left="0.5" right="0.5" top="0.5" bottom="0.5" header="0.5" footer="0.5"/>
  <pageSetup scale="5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6924-876F-4394-9D7E-C156A48025A6}">
  <sheetPr>
    <tabColor rgb="FF92D050"/>
  </sheetPr>
  <dimension ref="B2:I57"/>
  <sheetViews>
    <sheetView workbookViewId="0">
      <selection activeCell="D2" sqref="D2"/>
    </sheetView>
  </sheetViews>
  <sheetFormatPr defaultRowHeight="13.2" x14ac:dyDescent="0.25"/>
  <cols>
    <col min="2" max="2" width="21.5546875" customWidth="1"/>
    <col min="3" max="3" width="17.33203125" customWidth="1"/>
    <col min="4" max="4" width="14.88671875" customWidth="1"/>
    <col min="5" max="5" width="16" customWidth="1"/>
    <col min="6" max="6" width="19.5546875" customWidth="1"/>
    <col min="7" max="7" width="18.6640625" customWidth="1"/>
    <col min="8" max="8" width="18.88671875" customWidth="1"/>
    <col min="9" max="9" width="18.44140625" customWidth="1"/>
  </cols>
  <sheetData>
    <row r="2" spans="2:9" x14ac:dyDescent="0.25">
      <c r="C2" s="12" t="s">
        <v>36</v>
      </c>
      <c r="D2" s="4">
        <f>'No Cost Containment'!C10+1*('No Cost Containment'!C12-'No Cost Containment'!C10)</f>
        <v>0</v>
      </c>
    </row>
    <row r="3" spans="2:9" x14ac:dyDescent="0.25">
      <c r="C3" s="5"/>
      <c r="D3" s="4"/>
      <c r="E3" s="4"/>
      <c r="F3" s="4"/>
      <c r="G3" s="5"/>
    </row>
    <row r="4" spans="2:9" x14ac:dyDescent="0.25">
      <c r="B4" s="4"/>
      <c r="C4" s="5"/>
      <c r="D4" s="4"/>
      <c r="E4" s="4"/>
      <c r="F4" s="4"/>
      <c r="G4" s="5"/>
    </row>
    <row r="5" spans="2:9" ht="13.8" thickBot="1" x14ac:dyDescent="0.3">
      <c r="G5" s="39" t="s">
        <v>18</v>
      </c>
      <c r="H5" s="32" t="s">
        <v>37</v>
      </c>
      <c r="I5" s="32" t="s">
        <v>38</v>
      </c>
    </row>
    <row r="6" spans="2:9" x14ac:dyDescent="0.25">
      <c r="C6" s="12" t="s">
        <v>39</v>
      </c>
      <c r="D6" s="12" t="s">
        <v>40</v>
      </c>
      <c r="E6" s="12" t="s">
        <v>41</v>
      </c>
      <c r="F6" s="2" t="s">
        <v>42</v>
      </c>
      <c r="G6" s="40"/>
      <c r="H6" s="4"/>
      <c r="I6" s="5"/>
    </row>
    <row r="8" spans="2:9" x14ac:dyDescent="0.25">
      <c r="B8">
        <v>1</v>
      </c>
      <c r="C8" s="4" t="e">
        <f>$D$2/'No Cost Containment'!$C$19</f>
        <v>#DIV/0!</v>
      </c>
      <c r="D8" s="5">
        <f>I8</f>
        <v>0</v>
      </c>
      <c r="E8" s="5" t="e">
        <f>(C8-D8)*'No Cost Containment'!$C$18</f>
        <v>#DIV/0!</v>
      </c>
      <c r="F8" s="5" t="e">
        <f>E8+F7</f>
        <v>#DIV/0!</v>
      </c>
      <c r="G8" s="40">
        <v>1</v>
      </c>
      <c r="H8" s="41">
        <v>5</v>
      </c>
      <c r="I8" s="5">
        <f>$D$2*H8/100</f>
        <v>0</v>
      </c>
    </row>
    <row r="9" spans="2:9" x14ac:dyDescent="0.25">
      <c r="B9">
        <f t="shared" ref="B9:B57" si="0">B8+1</f>
        <v>2</v>
      </c>
      <c r="C9" s="4" t="e">
        <f>$D$2/'No Cost Containment'!$C$19</f>
        <v>#DIV/0!</v>
      </c>
      <c r="D9" s="5">
        <f t="shared" ref="D9:D23" si="1">I9</f>
        <v>0</v>
      </c>
      <c r="E9" s="5" t="e">
        <f>(C9-D9)*'No Cost Containment'!$C$18</f>
        <v>#DIV/0!</v>
      </c>
      <c r="F9" s="5" t="e">
        <f>E9+F8</f>
        <v>#DIV/0!</v>
      </c>
      <c r="G9" s="40">
        <f>G8+1</f>
        <v>2</v>
      </c>
      <c r="H9" s="41">
        <v>9.5</v>
      </c>
      <c r="I9" s="5">
        <f t="shared" ref="I9:I23" si="2">$D$2*H9/100</f>
        <v>0</v>
      </c>
    </row>
    <row r="10" spans="2:9" x14ac:dyDescent="0.25">
      <c r="B10">
        <f t="shared" si="0"/>
        <v>3</v>
      </c>
      <c r="C10" s="4" t="e">
        <f>$D$2/'No Cost Containment'!$C$19</f>
        <v>#DIV/0!</v>
      </c>
      <c r="D10" s="5">
        <f t="shared" si="1"/>
        <v>0</v>
      </c>
      <c r="E10" s="5" t="e">
        <f>(C10-D10)*'No Cost Containment'!$C$18</f>
        <v>#DIV/0!</v>
      </c>
      <c r="F10" s="5" t="e">
        <f>E10+F9</f>
        <v>#DIV/0!</v>
      </c>
      <c r="G10" s="40">
        <f t="shared" ref="G10:G23" si="3">G9+1</f>
        <v>3</v>
      </c>
      <c r="H10" s="41">
        <v>8.5500000000000007</v>
      </c>
      <c r="I10" s="5">
        <f t="shared" si="2"/>
        <v>0</v>
      </c>
    </row>
    <row r="11" spans="2:9" x14ac:dyDescent="0.25">
      <c r="B11">
        <f t="shared" si="0"/>
        <v>4</v>
      </c>
      <c r="C11" s="4" t="e">
        <f>$D$2/'No Cost Containment'!$C$19</f>
        <v>#DIV/0!</v>
      </c>
      <c r="D11" s="5">
        <f t="shared" si="1"/>
        <v>0</v>
      </c>
      <c r="E11" s="5" t="e">
        <f>(C11-D11)*'No Cost Containment'!$C$18</f>
        <v>#DIV/0!</v>
      </c>
      <c r="F11" s="5" t="e">
        <f t="shared" ref="F11:F57" si="4">E11+F10</f>
        <v>#DIV/0!</v>
      </c>
      <c r="G11" s="40">
        <f t="shared" si="3"/>
        <v>4</v>
      </c>
      <c r="H11" s="41">
        <v>7.7</v>
      </c>
      <c r="I11" s="5">
        <f t="shared" si="2"/>
        <v>0</v>
      </c>
    </row>
    <row r="12" spans="2:9" x14ac:dyDescent="0.25">
      <c r="B12">
        <f t="shared" si="0"/>
        <v>5</v>
      </c>
      <c r="C12" s="4" t="e">
        <f>$D$2/'No Cost Containment'!$C$19</f>
        <v>#DIV/0!</v>
      </c>
      <c r="D12" s="5">
        <f t="shared" si="1"/>
        <v>0</v>
      </c>
      <c r="E12" s="5" t="e">
        <f>(C12-D12)*'No Cost Containment'!$C$18</f>
        <v>#DIV/0!</v>
      </c>
      <c r="F12" s="5" t="e">
        <f t="shared" si="4"/>
        <v>#DIV/0!</v>
      </c>
      <c r="G12" s="40">
        <f t="shared" si="3"/>
        <v>5</v>
      </c>
      <c r="H12" s="41">
        <v>6.93</v>
      </c>
      <c r="I12" s="5">
        <f t="shared" si="2"/>
        <v>0</v>
      </c>
    </row>
    <row r="13" spans="2:9" x14ac:dyDescent="0.25">
      <c r="B13">
        <f t="shared" si="0"/>
        <v>6</v>
      </c>
      <c r="C13" s="4" t="e">
        <f>$D$2/'No Cost Containment'!$C$19</f>
        <v>#DIV/0!</v>
      </c>
      <c r="D13" s="5">
        <f t="shared" si="1"/>
        <v>0</v>
      </c>
      <c r="E13" s="5" t="e">
        <f>(C13-D13)*'No Cost Containment'!$C$18</f>
        <v>#DIV/0!</v>
      </c>
      <c r="F13" s="5" t="e">
        <f t="shared" si="4"/>
        <v>#DIV/0!</v>
      </c>
      <c r="G13" s="40">
        <f t="shared" si="3"/>
        <v>6</v>
      </c>
      <c r="H13" s="41">
        <v>6.23</v>
      </c>
      <c r="I13" s="5">
        <f t="shared" si="2"/>
        <v>0</v>
      </c>
    </row>
    <row r="14" spans="2:9" x14ac:dyDescent="0.25">
      <c r="B14">
        <f t="shared" si="0"/>
        <v>7</v>
      </c>
      <c r="C14" s="4" t="e">
        <f>$D$2/'No Cost Containment'!$C$19</f>
        <v>#DIV/0!</v>
      </c>
      <c r="D14" s="5">
        <f t="shared" si="1"/>
        <v>0</v>
      </c>
      <c r="E14" s="5" t="e">
        <f>(C14-D14)*'No Cost Containment'!$C$18</f>
        <v>#DIV/0!</v>
      </c>
      <c r="F14" s="5" t="e">
        <f t="shared" si="4"/>
        <v>#DIV/0!</v>
      </c>
      <c r="G14" s="40">
        <f t="shared" si="3"/>
        <v>7</v>
      </c>
      <c r="H14" s="41">
        <v>5.9</v>
      </c>
      <c r="I14" s="5">
        <f t="shared" si="2"/>
        <v>0</v>
      </c>
    </row>
    <row r="15" spans="2:9" x14ac:dyDescent="0.25">
      <c r="B15">
        <f t="shared" si="0"/>
        <v>8</v>
      </c>
      <c r="C15" s="4" t="e">
        <f>$D$2/'No Cost Containment'!$C$19</f>
        <v>#DIV/0!</v>
      </c>
      <c r="D15" s="5">
        <f t="shared" si="1"/>
        <v>0</v>
      </c>
      <c r="E15" s="5" t="e">
        <f>(C15-D15)*'No Cost Containment'!$C$18</f>
        <v>#DIV/0!</v>
      </c>
      <c r="F15" s="5" t="e">
        <f t="shared" si="4"/>
        <v>#DIV/0!</v>
      </c>
      <c r="G15" s="40">
        <f t="shared" si="3"/>
        <v>8</v>
      </c>
      <c r="H15" s="41">
        <v>5.9</v>
      </c>
      <c r="I15" s="5">
        <f t="shared" si="2"/>
        <v>0</v>
      </c>
    </row>
    <row r="16" spans="2:9" x14ac:dyDescent="0.25">
      <c r="B16">
        <f t="shared" si="0"/>
        <v>9</v>
      </c>
      <c r="C16" s="4" t="e">
        <f>$D$2/'No Cost Containment'!$C$19</f>
        <v>#DIV/0!</v>
      </c>
      <c r="D16" s="5">
        <f t="shared" si="1"/>
        <v>0</v>
      </c>
      <c r="E16" s="5" t="e">
        <f>(C16-D16)*'No Cost Containment'!$C$18</f>
        <v>#DIV/0!</v>
      </c>
      <c r="F16" s="5" t="e">
        <f t="shared" si="4"/>
        <v>#DIV/0!</v>
      </c>
      <c r="G16" s="40">
        <f t="shared" si="3"/>
        <v>9</v>
      </c>
      <c r="H16" s="41">
        <v>5.91</v>
      </c>
      <c r="I16" s="5">
        <f t="shared" si="2"/>
        <v>0</v>
      </c>
    </row>
    <row r="17" spans="2:9" x14ac:dyDescent="0.25">
      <c r="B17">
        <f t="shared" si="0"/>
        <v>10</v>
      </c>
      <c r="C17" s="4" t="e">
        <f>$D$2/'No Cost Containment'!$C$19</f>
        <v>#DIV/0!</v>
      </c>
      <c r="D17" s="5">
        <f t="shared" si="1"/>
        <v>0</v>
      </c>
      <c r="E17" s="5" t="e">
        <f>(C17-D17)*'No Cost Containment'!$C$18</f>
        <v>#DIV/0!</v>
      </c>
      <c r="F17" s="5" t="e">
        <f t="shared" si="4"/>
        <v>#DIV/0!</v>
      </c>
      <c r="G17" s="40">
        <f t="shared" si="3"/>
        <v>10</v>
      </c>
      <c r="H17" s="41">
        <v>5.9</v>
      </c>
      <c r="I17" s="5">
        <f t="shared" si="2"/>
        <v>0</v>
      </c>
    </row>
    <row r="18" spans="2:9" x14ac:dyDescent="0.25">
      <c r="B18">
        <f t="shared" si="0"/>
        <v>11</v>
      </c>
      <c r="C18" s="4" t="e">
        <f>$D$2/'No Cost Containment'!$C$19</f>
        <v>#DIV/0!</v>
      </c>
      <c r="D18" s="5">
        <f t="shared" si="1"/>
        <v>0</v>
      </c>
      <c r="E18" s="5" t="e">
        <f>(C18-D18)*'No Cost Containment'!$C$18</f>
        <v>#DIV/0!</v>
      </c>
      <c r="F18" s="5" t="e">
        <f t="shared" si="4"/>
        <v>#DIV/0!</v>
      </c>
      <c r="G18" s="40">
        <f t="shared" si="3"/>
        <v>11</v>
      </c>
      <c r="H18" s="41">
        <v>5.91</v>
      </c>
      <c r="I18" s="5">
        <f t="shared" si="2"/>
        <v>0</v>
      </c>
    </row>
    <row r="19" spans="2:9" x14ac:dyDescent="0.25">
      <c r="B19">
        <f t="shared" si="0"/>
        <v>12</v>
      </c>
      <c r="C19" s="4" t="e">
        <f>$D$2/'No Cost Containment'!$C$19</f>
        <v>#DIV/0!</v>
      </c>
      <c r="D19" s="5">
        <f t="shared" si="1"/>
        <v>0</v>
      </c>
      <c r="E19" s="5" t="e">
        <f>(C19-D19)*'No Cost Containment'!$C$18</f>
        <v>#DIV/0!</v>
      </c>
      <c r="F19" s="5" t="e">
        <f t="shared" si="4"/>
        <v>#DIV/0!</v>
      </c>
      <c r="G19" s="40">
        <f t="shared" si="3"/>
        <v>12</v>
      </c>
      <c r="H19" s="41">
        <v>5.9</v>
      </c>
      <c r="I19" s="5">
        <f t="shared" si="2"/>
        <v>0</v>
      </c>
    </row>
    <row r="20" spans="2:9" x14ac:dyDescent="0.25">
      <c r="B20">
        <f t="shared" si="0"/>
        <v>13</v>
      </c>
      <c r="C20" s="4" t="e">
        <f>$D$2/'No Cost Containment'!$C$19</f>
        <v>#DIV/0!</v>
      </c>
      <c r="D20" s="5">
        <f t="shared" si="1"/>
        <v>0</v>
      </c>
      <c r="E20" s="5" t="e">
        <f>(C20-D20)*'No Cost Containment'!$C$18</f>
        <v>#DIV/0!</v>
      </c>
      <c r="F20" s="5" t="e">
        <f t="shared" si="4"/>
        <v>#DIV/0!</v>
      </c>
      <c r="G20" s="40">
        <f t="shared" si="3"/>
        <v>13</v>
      </c>
      <c r="H20" s="41">
        <v>5.91</v>
      </c>
      <c r="I20" s="5">
        <f t="shared" si="2"/>
        <v>0</v>
      </c>
    </row>
    <row r="21" spans="2:9" x14ac:dyDescent="0.25">
      <c r="B21">
        <f t="shared" si="0"/>
        <v>14</v>
      </c>
      <c r="C21" s="4" t="e">
        <f>$D$2/'No Cost Containment'!$C$19</f>
        <v>#DIV/0!</v>
      </c>
      <c r="D21" s="5">
        <f t="shared" si="1"/>
        <v>0</v>
      </c>
      <c r="E21" s="5" t="e">
        <f>(C21-D21)*'No Cost Containment'!$C$18</f>
        <v>#DIV/0!</v>
      </c>
      <c r="F21" s="5" t="e">
        <f t="shared" si="4"/>
        <v>#DIV/0!</v>
      </c>
      <c r="G21" s="40">
        <f t="shared" si="3"/>
        <v>14</v>
      </c>
      <c r="H21" s="41">
        <v>5.9</v>
      </c>
      <c r="I21" s="5">
        <f t="shared" si="2"/>
        <v>0</v>
      </c>
    </row>
    <row r="22" spans="2:9" x14ac:dyDescent="0.25">
      <c r="B22">
        <f t="shared" si="0"/>
        <v>15</v>
      </c>
      <c r="C22" s="4" t="e">
        <f>$D$2/'No Cost Containment'!$C$19</f>
        <v>#DIV/0!</v>
      </c>
      <c r="D22" s="5">
        <f t="shared" si="1"/>
        <v>0</v>
      </c>
      <c r="E22" s="5" t="e">
        <f>(C22-D22)*'No Cost Containment'!$C$18</f>
        <v>#DIV/0!</v>
      </c>
      <c r="F22" s="5" t="e">
        <f>E22+F21</f>
        <v>#DIV/0!</v>
      </c>
      <c r="G22" s="40">
        <f t="shared" si="3"/>
        <v>15</v>
      </c>
      <c r="H22" s="41">
        <v>5.91</v>
      </c>
      <c r="I22" s="5">
        <f t="shared" si="2"/>
        <v>0</v>
      </c>
    </row>
    <row r="23" spans="2:9" x14ac:dyDescent="0.25">
      <c r="B23">
        <f t="shared" si="0"/>
        <v>16</v>
      </c>
      <c r="C23" s="4" t="e">
        <f>$D$2/'No Cost Containment'!$C$19</f>
        <v>#DIV/0!</v>
      </c>
      <c r="D23" s="5">
        <f t="shared" si="1"/>
        <v>0</v>
      </c>
      <c r="E23" s="5" t="e">
        <f>(C23-D23)*'No Cost Containment'!$C$18</f>
        <v>#DIV/0!</v>
      </c>
      <c r="F23" s="5" t="e">
        <f>E23+F22</f>
        <v>#DIV/0!</v>
      </c>
      <c r="G23" s="40">
        <f t="shared" si="3"/>
        <v>16</v>
      </c>
      <c r="H23" s="41">
        <v>2.95</v>
      </c>
      <c r="I23" s="5">
        <f t="shared" si="2"/>
        <v>0</v>
      </c>
    </row>
    <row r="24" spans="2:9" x14ac:dyDescent="0.25">
      <c r="B24">
        <f t="shared" si="0"/>
        <v>17</v>
      </c>
      <c r="C24" s="4" t="e">
        <f>$D$2/'No Cost Containment'!$C$19</f>
        <v>#DIV/0!</v>
      </c>
      <c r="D24" s="36">
        <v>0</v>
      </c>
      <c r="E24" s="5" t="e">
        <f>(C24-D24)*'No Cost Containment'!$C$18</f>
        <v>#DIV/0!</v>
      </c>
      <c r="F24" s="5" t="e">
        <f>E24+F23</f>
        <v>#DIV/0!</v>
      </c>
    </row>
    <row r="25" spans="2:9" x14ac:dyDescent="0.25">
      <c r="B25">
        <f t="shared" si="0"/>
        <v>18</v>
      </c>
      <c r="C25" s="4" t="e">
        <f>$D$2/'No Cost Containment'!$C$19</f>
        <v>#DIV/0!</v>
      </c>
      <c r="D25" s="36">
        <v>0</v>
      </c>
      <c r="E25" s="5" t="e">
        <f>(C25-D25)*'No Cost Containment'!$C$18</f>
        <v>#DIV/0!</v>
      </c>
      <c r="F25" s="5" t="e">
        <f t="shared" si="4"/>
        <v>#DIV/0!</v>
      </c>
      <c r="H25" s="42">
        <f>SUM(H8:H23)</f>
        <v>100</v>
      </c>
      <c r="I25" s="4">
        <f>SUM(I8:I23)</f>
        <v>0</v>
      </c>
    </row>
    <row r="26" spans="2:9" x14ac:dyDescent="0.25">
      <c r="B26">
        <f t="shared" si="0"/>
        <v>19</v>
      </c>
      <c r="C26" s="4" t="e">
        <f>$D$2/'No Cost Containment'!$C$19</f>
        <v>#DIV/0!</v>
      </c>
      <c r="D26" s="36">
        <v>0</v>
      </c>
      <c r="E26" s="5" t="e">
        <f>(C26-D26)*'No Cost Containment'!$C$18</f>
        <v>#DIV/0!</v>
      </c>
      <c r="F26" s="5" t="e">
        <f t="shared" si="4"/>
        <v>#DIV/0!</v>
      </c>
    </row>
    <row r="27" spans="2:9" x14ac:dyDescent="0.25">
      <c r="B27">
        <f t="shared" si="0"/>
        <v>20</v>
      </c>
      <c r="C27" s="4" t="e">
        <f>$D$2/'No Cost Containment'!$C$19</f>
        <v>#DIV/0!</v>
      </c>
      <c r="D27" s="36">
        <v>0</v>
      </c>
      <c r="E27" s="5" t="e">
        <f>(C27-D27)*'No Cost Containment'!$C$18</f>
        <v>#DIV/0!</v>
      </c>
      <c r="F27" s="5" t="e">
        <f t="shared" si="4"/>
        <v>#DIV/0!</v>
      </c>
    </row>
    <row r="28" spans="2:9" x14ac:dyDescent="0.25">
      <c r="B28">
        <f t="shared" si="0"/>
        <v>21</v>
      </c>
      <c r="C28" s="4" t="e">
        <f>$D$2/'No Cost Containment'!$C$19</f>
        <v>#DIV/0!</v>
      </c>
      <c r="D28" s="36">
        <v>0</v>
      </c>
      <c r="E28" s="5" t="e">
        <f>(C28-D28)*'No Cost Containment'!$C$18</f>
        <v>#DIV/0!</v>
      </c>
      <c r="F28" s="5" t="e">
        <f t="shared" si="4"/>
        <v>#DIV/0!</v>
      </c>
    </row>
    <row r="29" spans="2:9" x14ac:dyDescent="0.25">
      <c r="B29">
        <f t="shared" si="0"/>
        <v>22</v>
      </c>
      <c r="C29" s="4" t="e">
        <f>$D$2/'No Cost Containment'!$C$19</f>
        <v>#DIV/0!</v>
      </c>
      <c r="D29" s="36">
        <v>0</v>
      </c>
      <c r="E29" s="5" t="e">
        <f>(C29-D29)*'No Cost Containment'!$C$18</f>
        <v>#DIV/0!</v>
      </c>
      <c r="F29" s="5" t="e">
        <f t="shared" si="4"/>
        <v>#DIV/0!</v>
      </c>
    </row>
    <row r="30" spans="2:9" x14ac:dyDescent="0.25">
      <c r="B30">
        <f t="shared" si="0"/>
        <v>23</v>
      </c>
      <c r="C30" s="4" t="e">
        <f>$D$2/'No Cost Containment'!$C$19</f>
        <v>#DIV/0!</v>
      </c>
      <c r="D30" s="36">
        <v>0</v>
      </c>
      <c r="E30" s="5" t="e">
        <f>(C30-D30)*'No Cost Containment'!$C$18</f>
        <v>#DIV/0!</v>
      </c>
      <c r="F30" s="5" t="e">
        <f t="shared" si="4"/>
        <v>#DIV/0!</v>
      </c>
      <c r="I30" s="5"/>
    </row>
    <row r="31" spans="2:9" x14ac:dyDescent="0.25">
      <c r="B31">
        <f t="shared" si="0"/>
        <v>24</v>
      </c>
      <c r="C31" s="4" t="e">
        <f>$D$2/'No Cost Containment'!$C$19</f>
        <v>#DIV/0!</v>
      </c>
      <c r="D31" s="36">
        <v>0</v>
      </c>
      <c r="E31" s="5" t="e">
        <f>(C31-D31)*'No Cost Containment'!$C$18</f>
        <v>#DIV/0!</v>
      </c>
      <c r="F31" s="5" t="e">
        <f t="shared" si="4"/>
        <v>#DIV/0!</v>
      </c>
    </row>
    <row r="32" spans="2:9" x14ac:dyDescent="0.25">
      <c r="B32">
        <f t="shared" si="0"/>
        <v>25</v>
      </c>
      <c r="C32" s="4" t="e">
        <f>$D$2/'No Cost Containment'!$C$19</f>
        <v>#DIV/0!</v>
      </c>
      <c r="D32" s="36">
        <v>0</v>
      </c>
      <c r="E32" s="5" t="e">
        <f>(C32-D32)*'No Cost Containment'!$C$18</f>
        <v>#DIV/0!</v>
      </c>
      <c r="F32" s="5" t="e">
        <f t="shared" si="4"/>
        <v>#DIV/0!</v>
      </c>
    </row>
    <row r="33" spans="2:9" x14ac:dyDescent="0.25">
      <c r="B33">
        <f t="shared" si="0"/>
        <v>26</v>
      </c>
      <c r="C33" s="4" t="e">
        <f>$D$2/'No Cost Containment'!$C$19</f>
        <v>#DIV/0!</v>
      </c>
      <c r="D33" s="36">
        <v>0</v>
      </c>
      <c r="E33" s="5" t="e">
        <f>(C33-D33)*'No Cost Containment'!$C$18</f>
        <v>#DIV/0!</v>
      </c>
      <c r="F33" s="5" t="e">
        <f t="shared" si="4"/>
        <v>#DIV/0!</v>
      </c>
    </row>
    <row r="34" spans="2:9" x14ac:dyDescent="0.25">
      <c r="B34">
        <f t="shared" si="0"/>
        <v>27</v>
      </c>
      <c r="C34" s="4" t="e">
        <f>$D$2/'No Cost Containment'!$C$19</f>
        <v>#DIV/0!</v>
      </c>
      <c r="D34" s="36">
        <v>0</v>
      </c>
      <c r="E34" s="5" t="e">
        <f>(C34-D34)*'No Cost Containment'!$C$18</f>
        <v>#DIV/0!</v>
      </c>
      <c r="F34" s="5" t="e">
        <f t="shared" si="4"/>
        <v>#DIV/0!</v>
      </c>
    </row>
    <row r="35" spans="2:9" x14ac:dyDescent="0.25">
      <c r="B35">
        <f t="shared" si="0"/>
        <v>28</v>
      </c>
      <c r="C35" s="4" t="e">
        <f>$D$2/'No Cost Containment'!$C$19</f>
        <v>#DIV/0!</v>
      </c>
      <c r="D35" s="36">
        <v>0</v>
      </c>
      <c r="E35" s="5" t="e">
        <f>(C35-D35)*'No Cost Containment'!$C$18</f>
        <v>#DIV/0!</v>
      </c>
      <c r="F35" s="5" t="e">
        <f t="shared" si="4"/>
        <v>#DIV/0!</v>
      </c>
      <c r="I35" s="2"/>
    </row>
    <row r="36" spans="2:9" x14ac:dyDescent="0.25">
      <c r="B36">
        <f t="shared" si="0"/>
        <v>29</v>
      </c>
      <c r="C36" s="4" t="e">
        <f>$D$2/'No Cost Containment'!$C$19</f>
        <v>#DIV/0!</v>
      </c>
      <c r="D36" s="36">
        <v>0</v>
      </c>
      <c r="E36" s="5" t="e">
        <f>(C36-D36)*'No Cost Containment'!$C$18</f>
        <v>#DIV/0!</v>
      </c>
      <c r="F36" s="5" t="e">
        <f t="shared" si="4"/>
        <v>#DIV/0!</v>
      </c>
      <c r="I36" s="1"/>
    </row>
    <row r="37" spans="2:9" x14ac:dyDescent="0.25">
      <c r="B37">
        <f t="shared" si="0"/>
        <v>30</v>
      </c>
      <c r="C37" s="4" t="e">
        <f>$D$2/'No Cost Containment'!$C$19</f>
        <v>#DIV/0!</v>
      </c>
      <c r="D37" s="36">
        <v>0</v>
      </c>
      <c r="E37" s="5" t="e">
        <f>(C37-D37)*'No Cost Containment'!$C$18</f>
        <v>#DIV/0!</v>
      </c>
      <c r="F37" s="5" t="e">
        <f t="shared" si="4"/>
        <v>#DIV/0!</v>
      </c>
      <c r="I37" s="10"/>
    </row>
    <row r="38" spans="2:9" x14ac:dyDescent="0.25">
      <c r="B38">
        <f t="shared" si="0"/>
        <v>31</v>
      </c>
      <c r="C38" s="4" t="e">
        <f>$D$2/'No Cost Containment'!$C$19</f>
        <v>#DIV/0!</v>
      </c>
      <c r="D38" s="36">
        <v>0</v>
      </c>
      <c r="E38" s="5" t="e">
        <f>(C38-D38)*'No Cost Containment'!$C$18</f>
        <v>#DIV/0!</v>
      </c>
      <c r="F38" s="5" t="e">
        <f t="shared" si="4"/>
        <v>#DIV/0!</v>
      </c>
      <c r="I38" s="10"/>
    </row>
    <row r="39" spans="2:9" x14ac:dyDescent="0.25">
      <c r="B39">
        <f t="shared" si="0"/>
        <v>32</v>
      </c>
      <c r="C39" s="4" t="e">
        <f>$D$2/'No Cost Containment'!$C$19</f>
        <v>#DIV/0!</v>
      </c>
      <c r="D39" s="36">
        <v>0</v>
      </c>
      <c r="E39" s="5" t="e">
        <f>(C39-D39)*'No Cost Containment'!$C$18</f>
        <v>#DIV/0!</v>
      </c>
      <c r="F39" s="5" t="e">
        <f t="shared" si="4"/>
        <v>#DIV/0!</v>
      </c>
      <c r="I39" s="10"/>
    </row>
    <row r="40" spans="2:9" x14ac:dyDescent="0.25">
      <c r="B40">
        <f t="shared" si="0"/>
        <v>33</v>
      </c>
      <c r="C40" s="4" t="e">
        <f>$D$2/'No Cost Containment'!$C$19</f>
        <v>#DIV/0!</v>
      </c>
      <c r="D40" s="36">
        <v>0</v>
      </c>
      <c r="E40" s="5" t="e">
        <f>(C40-D40)*'No Cost Containment'!$C$18</f>
        <v>#DIV/0!</v>
      </c>
      <c r="F40" s="5" t="e">
        <f t="shared" si="4"/>
        <v>#DIV/0!</v>
      </c>
      <c r="I40" s="10"/>
    </row>
    <row r="41" spans="2:9" x14ac:dyDescent="0.25">
      <c r="B41">
        <f t="shared" si="0"/>
        <v>34</v>
      </c>
      <c r="C41" s="4" t="e">
        <f>$D$2/'No Cost Containment'!$C$19</f>
        <v>#DIV/0!</v>
      </c>
      <c r="D41" s="36">
        <v>0</v>
      </c>
      <c r="E41" s="5" t="e">
        <f>(C41-D41)*'No Cost Containment'!$C$18</f>
        <v>#DIV/0!</v>
      </c>
      <c r="F41" s="5" t="e">
        <f t="shared" si="4"/>
        <v>#DIV/0!</v>
      </c>
      <c r="I41" s="10"/>
    </row>
    <row r="42" spans="2:9" x14ac:dyDescent="0.25">
      <c r="B42">
        <f t="shared" si="0"/>
        <v>35</v>
      </c>
      <c r="C42" s="4" t="e">
        <f>$D$2/'No Cost Containment'!$C$19</f>
        <v>#DIV/0!</v>
      </c>
      <c r="D42" s="36">
        <v>0</v>
      </c>
      <c r="E42" s="5" t="e">
        <f>(C42-D42)*'No Cost Containment'!$C$18</f>
        <v>#DIV/0!</v>
      </c>
      <c r="F42" s="5" t="e">
        <f t="shared" si="4"/>
        <v>#DIV/0!</v>
      </c>
      <c r="I42" s="10"/>
    </row>
    <row r="43" spans="2:9" x14ac:dyDescent="0.25">
      <c r="B43">
        <f t="shared" si="0"/>
        <v>36</v>
      </c>
      <c r="C43" s="4" t="e">
        <f>$D$2/'No Cost Containment'!$C$19</f>
        <v>#DIV/0!</v>
      </c>
      <c r="D43" s="36">
        <v>0</v>
      </c>
      <c r="E43" s="5" t="e">
        <f>(C43-D43)*'No Cost Containment'!$C$18</f>
        <v>#DIV/0!</v>
      </c>
      <c r="F43" s="5" t="e">
        <f t="shared" si="4"/>
        <v>#DIV/0!</v>
      </c>
      <c r="I43" s="10"/>
    </row>
    <row r="44" spans="2:9" x14ac:dyDescent="0.25">
      <c r="B44">
        <f t="shared" si="0"/>
        <v>37</v>
      </c>
      <c r="C44" s="4" t="e">
        <f>$D$2/'No Cost Containment'!$C$19</f>
        <v>#DIV/0!</v>
      </c>
      <c r="D44" s="36">
        <v>0</v>
      </c>
      <c r="E44" s="5" t="e">
        <f>(C44-D44)*'No Cost Containment'!$C$18</f>
        <v>#DIV/0!</v>
      </c>
      <c r="F44" s="5" t="e">
        <f t="shared" si="4"/>
        <v>#DIV/0!</v>
      </c>
      <c r="I44" s="10"/>
    </row>
    <row r="45" spans="2:9" x14ac:dyDescent="0.25">
      <c r="B45">
        <f t="shared" si="0"/>
        <v>38</v>
      </c>
      <c r="C45" s="4" t="e">
        <f>$D$2/'No Cost Containment'!$C$19</f>
        <v>#DIV/0!</v>
      </c>
      <c r="D45" s="36">
        <v>0</v>
      </c>
      <c r="E45" s="5" t="e">
        <f>(C45-D45)*'No Cost Containment'!$C$18</f>
        <v>#DIV/0!</v>
      </c>
      <c r="F45" s="5" t="e">
        <f t="shared" si="4"/>
        <v>#DIV/0!</v>
      </c>
      <c r="I45" s="10"/>
    </row>
    <row r="46" spans="2:9" x14ac:dyDescent="0.25">
      <c r="B46">
        <f t="shared" si="0"/>
        <v>39</v>
      </c>
      <c r="C46" s="4" t="e">
        <f>$D$2/'No Cost Containment'!$C$19</f>
        <v>#DIV/0!</v>
      </c>
      <c r="D46" s="36">
        <v>0</v>
      </c>
      <c r="E46" s="5" t="e">
        <f>(C46-D46)*'No Cost Containment'!$C$18</f>
        <v>#DIV/0!</v>
      </c>
      <c r="F46" s="5" t="e">
        <f t="shared" si="4"/>
        <v>#DIV/0!</v>
      </c>
      <c r="I46" s="10"/>
    </row>
    <row r="47" spans="2:9" x14ac:dyDescent="0.25">
      <c r="B47">
        <f t="shared" si="0"/>
        <v>40</v>
      </c>
      <c r="C47" s="4" t="e">
        <f>$D$2/'No Cost Containment'!$C$19</f>
        <v>#DIV/0!</v>
      </c>
      <c r="D47" s="36">
        <v>0</v>
      </c>
      <c r="E47" s="5" t="e">
        <f>(C47-D47)*'No Cost Containment'!$C$18</f>
        <v>#DIV/0!</v>
      </c>
      <c r="F47" s="5" t="e">
        <f t="shared" si="4"/>
        <v>#DIV/0!</v>
      </c>
      <c r="I47" s="10"/>
    </row>
    <row r="48" spans="2:9" x14ac:dyDescent="0.25">
      <c r="B48">
        <f t="shared" si="0"/>
        <v>41</v>
      </c>
      <c r="C48" s="4" t="e">
        <f>$D$2/'No Cost Containment'!$C$19</f>
        <v>#DIV/0!</v>
      </c>
      <c r="D48" s="36">
        <v>0</v>
      </c>
      <c r="E48" s="5" t="e">
        <f>(C48-D48)*'No Cost Containment'!$C$18</f>
        <v>#DIV/0!</v>
      </c>
      <c r="F48" s="5" t="e">
        <f t="shared" si="4"/>
        <v>#DIV/0!</v>
      </c>
    </row>
    <row r="49" spans="2:6" x14ac:dyDescent="0.25">
      <c r="B49">
        <f t="shared" si="0"/>
        <v>42</v>
      </c>
      <c r="C49" s="4" t="e">
        <f>$D$2/'No Cost Containment'!$C$19</f>
        <v>#DIV/0!</v>
      </c>
      <c r="D49" s="36">
        <v>0</v>
      </c>
      <c r="E49" s="5" t="e">
        <f>(C49-D49)*'No Cost Containment'!$C$18</f>
        <v>#DIV/0!</v>
      </c>
      <c r="F49" s="5" t="e">
        <f t="shared" si="4"/>
        <v>#DIV/0!</v>
      </c>
    </row>
    <row r="50" spans="2:6" x14ac:dyDescent="0.25">
      <c r="B50">
        <f t="shared" si="0"/>
        <v>43</v>
      </c>
      <c r="C50" s="4" t="e">
        <f>$D$2/'No Cost Containment'!$C$19</f>
        <v>#DIV/0!</v>
      </c>
      <c r="D50" s="36">
        <v>0</v>
      </c>
      <c r="E50" s="5" t="e">
        <f>(C50-D50)*'No Cost Containment'!$C$18</f>
        <v>#DIV/0!</v>
      </c>
      <c r="F50" s="5" t="e">
        <f t="shared" si="4"/>
        <v>#DIV/0!</v>
      </c>
    </row>
    <row r="51" spans="2:6" x14ac:dyDescent="0.25">
      <c r="B51">
        <f t="shared" si="0"/>
        <v>44</v>
      </c>
      <c r="C51" s="4" t="e">
        <f>$D$2/'No Cost Containment'!$C$19</f>
        <v>#DIV/0!</v>
      </c>
      <c r="D51" s="36">
        <v>0</v>
      </c>
      <c r="E51" s="5" t="e">
        <f>(C51-D51)*'No Cost Containment'!$C$18</f>
        <v>#DIV/0!</v>
      </c>
      <c r="F51" s="5" t="e">
        <f t="shared" si="4"/>
        <v>#DIV/0!</v>
      </c>
    </row>
    <row r="52" spans="2:6" x14ac:dyDescent="0.25">
      <c r="B52">
        <f t="shared" si="0"/>
        <v>45</v>
      </c>
      <c r="C52" s="4" t="e">
        <f>$D$2/'No Cost Containment'!$C$19</f>
        <v>#DIV/0!</v>
      </c>
      <c r="D52" s="36">
        <v>0</v>
      </c>
      <c r="E52" s="5" t="e">
        <f>(C52-D52)*'No Cost Containment'!$C$18</f>
        <v>#DIV/0!</v>
      </c>
      <c r="F52" s="5" t="e">
        <f t="shared" si="4"/>
        <v>#DIV/0!</v>
      </c>
    </row>
    <row r="53" spans="2:6" x14ac:dyDescent="0.25">
      <c r="B53">
        <f t="shared" si="0"/>
        <v>46</v>
      </c>
      <c r="C53" s="4" t="e">
        <f>$D$2/'No Cost Containment'!$C$19</f>
        <v>#DIV/0!</v>
      </c>
      <c r="D53" s="36">
        <v>0</v>
      </c>
      <c r="E53" s="5" t="e">
        <f>(C53-D53)*'No Cost Containment'!$C$18</f>
        <v>#DIV/0!</v>
      </c>
      <c r="F53" s="5" t="e">
        <f t="shared" si="4"/>
        <v>#DIV/0!</v>
      </c>
    </row>
    <row r="54" spans="2:6" x14ac:dyDescent="0.25">
      <c r="B54">
        <f t="shared" si="0"/>
        <v>47</v>
      </c>
      <c r="C54" s="4" t="e">
        <f>$D$2/'No Cost Containment'!$C$19</f>
        <v>#DIV/0!</v>
      </c>
      <c r="D54" s="36">
        <v>0</v>
      </c>
      <c r="E54" s="5" t="e">
        <f>(C54-D54)*'No Cost Containment'!$C$18</f>
        <v>#DIV/0!</v>
      </c>
      <c r="F54" s="5" t="e">
        <f t="shared" si="4"/>
        <v>#DIV/0!</v>
      </c>
    </row>
    <row r="55" spans="2:6" x14ac:dyDescent="0.25">
      <c r="B55">
        <f t="shared" si="0"/>
        <v>48</v>
      </c>
      <c r="C55" s="4" t="e">
        <f>$D$2/'No Cost Containment'!$C$19</f>
        <v>#DIV/0!</v>
      </c>
      <c r="D55" s="36">
        <v>0</v>
      </c>
      <c r="E55" s="5" t="e">
        <f>(C55-D55)*'No Cost Containment'!$C$18</f>
        <v>#DIV/0!</v>
      </c>
      <c r="F55" s="5" t="e">
        <f t="shared" si="4"/>
        <v>#DIV/0!</v>
      </c>
    </row>
    <row r="56" spans="2:6" x14ac:dyDescent="0.25">
      <c r="B56">
        <f t="shared" si="0"/>
        <v>49</v>
      </c>
      <c r="C56" s="4" t="e">
        <f>$D$2/'No Cost Containment'!$C$19</f>
        <v>#DIV/0!</v>
      </c>
      <c r="D56" s="36">
        <v>0</v>
      </c>
      <c r="E56" s="5" t="e">
        <f>(C56-D56)*'No Cost Containment'!$C$18</f>
        <v>#DIV/0!</v>
      </c>
      <c r="F56" s="5" t="e">
        <f t="shared" si="4"/>
        <v>#DIV/0!</v>
      </c>
    </row>
    <row r="57" spans="2:6" x14ac:dyDescent="0.25">
      <c r="B57">
        <f t="shared" si="0"/>
        <v>50</v>
      </c>
      <c r="C57" s="4" t="e">
        <f>$D$2/'No Cost Containment'!$C$19</f>
        <v>#DIV/0!</v>
      </c>
      <c r="D57" s="36">
        <v>0</v>
      </c>
      <c r="E57" s="5" t="e">
        <f>(C57-D57)*'No Cost Containment'!$C$18</f>
        <v>#DIV/0!</v>
      </c>
      <c r="F57" s="5" t="e">
        <f t="shared" si="4"/>
        <v>#DIV/0!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I57"/>
  <sheetViews>
    <sheetView workbookViewId="0">
      <selection activeCell="D2" sqref="D2"/>
    </sheetView>
  </sheetViews>
  <sheetFormatPr defaultRowHeight="13.2" x14ac:dyDescent="0.25"/>
  <cols>
    <col min="2" max="2" width="21.5546875" customWidth="1"/>
    <col min="3" max="3" width="17.33203125" customWidth="1"/>
    <col min="4" max="4" width="14.88671875" customWidth="1"/>
    <col min="5" max="5" width="16" customWidth="1"/>
    <col min="6" max="6" width="19.5546875" customWidth="1"/>
    <col min="7" max="7" width="18.6640625" customWidth="1"/>
    <col min="8" max="8" width="18.88671875" customWidth="1"/>
    <col min="9" max="9" width="18.44140625" customWidth="1"/>
  </cols>
  <sheetData>
    <row r="2" spans="2:9" x14ac:dyDescent="0.25">
      <c r="C2" s="12" t="s">
        <v>36</v>
      </c>
      <c r="D2" s="4">
        <f>'No Cost Containment'!C10+0.8*('No Cost Containment'!C12-'No Cost Containment'!C10)</f>
        <v>0</v>
      </c>
    </row>
    <row r="3" spans="2:9" x14ac:dyDescent="0.25">
      <c r="C3" s="5"/>
      <c r="D3" s="4"/>
      <c r="E3" s="4"/>
      <c r="F3" s="4"/>
      <c r="G3" s="5"/>
    </row>
    <row r="4" spans="2:9" x14ac:dyDescent="0.25">
      <c r="B4" s="4"/>
      <c r="C4" s="5"/>
      <c r="D4" s="4"/>
      <c r="E4" s="4"/>
      <c r="F4" s="4"/>
      <c r="G4" s="5"/>
    </row>
    <row r="5" spans="2:9" ht="13.8" thickBot="1" x14ac:dyDescent="0.3">
      <c r="G5" s="39" t="s">
        <v>18</v>
      </c>
      <c r="H5" s="32" t="s">
        <v>37</v>
      </c>
      <c r="I5" s="32" t="s">
        <v>38</v>
      </c>
    </row>
    <row r="6" spans="2:9" x14ac:dyDescent="0.25">
      <c r="C6" s="12" t="s">
        <v>39</v>
      </c>
      <c r="D6" s="12" t="s">
        <v>40</v>
      </c>
      <c r="E6" s="12" t="s">
        <v>41</v>
      </c>
      <c r="F6" s="2" t="s">
        <v>42</v>
      </c>
      <c r="G6" s="40"/>
      <c r="H6" s="4"/>
      <c r="I6" s="5"/>
    </row>
    <row r="8" spans="2:9" x14ac:dyDescent="0.25">
      <c r="B8">
        <v>1</v>
      </c>
      <c r="C8" s="4" t="e">
        <f>$D$2/'No Cost Containment'!$C$19</f>
        <v>#DIV/0!</v>
      </c>
      <c r="D8" s="5">
        <f>I8</f>
        <v>0</v>
      </c>
      <c r="E8" s="5" t="e">
        <f>(C8-D8)*'No Cost Containment'!$C$18</f>
        <v>#DIV/0!</v>
      </c>
      <c r="F8" s="5" t="e">
        <f>E8+F7</f>
        <v>#DIV/0!</v>
      </c>
      <c r="G8" s="40">
        <v>1</v>
      </c>
      <c r="H8" s="41">
        <v>5</v>
      </c>
      <c r="I8" s="5">
        <f>$D$2*H8/100</f>
        <v>0</v>
      </c>
    </row>
    <row r="9" spans="2:9" x14ac:dyDescent="0.25">
      <c r="B9">
        <f t="shared" ref="B9:B57" si="0">B8+1</f>
        <v>2</v>
      </c>
      <c r="C9" s="4" t="e">
        <f>$D$2/'No Cost Containment'!$C$19</f>
        <v>#DIV/0!</v>
      </c>
      <c r="D9" s="5">
        <f t="shared" ref="D9:D23" si="1">I9</f>
        <v>0</v>
      </c>
      <c r="E9" s="5" t="e">
        <f>(C9-D9)*'No Cost Containment'!$C$18</f>
        <v>#DIV/0!</v>
      </c>
      <c r="F9" s="5" t="e">
        <f>E9+F8</f>
        <v>#DIV/0!</v>
      </c>
      <c r="G9" s="40">
        <f>G8+1</f>
        <v>2</v>
      </c>
      <c r="H9" s="41">
        <v>9.5</v>
      </c>
      <c r="I9" s="5">
        <f t="shared" ref="I9:I23" si="2">$D$2*H9/100</f>
        <v>0</v>
      </c>
    </row>
    <row r="10" spans="2:9" x14ac:dyDescent="0.25">
      <c r="B10">
        <f t="shared" si="0"/>
        <v>3</v>
      </c>
      <c r="C10" s="4" t="e">
        <f>$D$2/'No Cost Containment'!$C$19</f>
        <v>#DIV/0!</v>
      </c>
      <c r="D10" s="5">
        <f t="shared" si="1"/>
        <v>0</v>
      </c>
      <c r="E10" s="5" t="e">
        <f>(C10-D10)*'No Cost Containment'!$C$18</f>
        <v>#DIV/0!</v>
      </c>
      <c r="F10" s="5" t="e">
        <f>E10+F9</f>
        <v>#DIV/0!</v>
      </c>
      <c r="G10" s="40">
        <f t="shared" ref="G10:G23" si="3">G9+1</f>
        <v>3</v>
      </c>
      <c r="H10" s="41">
        <v>8.5500000000000007</v>
      </c>
      <c r="I10" s="5">
        <f t="shared" si="2"/>
        <v>0</v>
      </c>
    </row>
    <row r="11" spans="2:9" x14ac:dyDescent="0.25">
      <c r="B11">
        <f t="shared" si="0"/>
        <v>4</v>
      </c>
      <c r="C11" s="4" t="e">
        <f>$D$2/'No Cost Containment'!$C$19</f>
        <v>#DIV/0!</v>
      </c>
      <c r="D11" s="5">
        <f t="shared" si="1"/>
        <v>0</v>
      </c>
      <c r="E11" s="5" t="e">
        <f>(C11-D11)*'No Cost Containment'!$C$18</f>
        <v>#DIV/0!</v>
      </c>
      <c r="F11" s="5" t="e">
        <f t="shared" ref="F11:F47" si="4">E11+F10</f>
        <v>#DIV/0!</v>
      </c>
      <c r="G11" s="40">
        <f t="shared" si="3"/>
        <v>4</v>
      </c>
      <c r="H11" s="41">
        <v>7.7</v>
      </c>
      <c r="I11" s="5">
        <f t="shared" si="2"/>
        <v>0</v>
      </c>
    </row>
    <row r="12" spans="2:9" x14ac:dyDescent="0.25">
      <c r="B12">
        <f t="shared" si="0"/>
        <v>5</v>
      </c>
      <c r="C12" s="4" t="e">
        <f>$D$2/'No Cost Containment'!$C$19</f>
        <v>#DIV/0!</v>
      </c>
      <c r="D12" s="5">
        <f t="shared" si="1"/>
        <v>0</v>
      </c>
      <c r="E12" s="5" t="e">
        <f>(C12-D12)*'No Cost Containment'!$C$18</f>
        <v>#DIV/0!</v>
      </c>
      <c r="F12" s="5" t="e">
        <f t="shared" si="4"/>
        <v>#DIV/0!</v>
      </c>
      <c r="G12" s="40">
        <f t="shared" si="3"/>
        <v>5</v>
      </c>
      <c r="H12" s="41">
        <v>6.93</v>
      </c>
      <c r="I12" s="5">
        <f t="shared" si="2"/>
        <v>0</v>
      </c>
    </row>
    <row r="13" spans="2:9" x14ac:dyDescent="0.25">
      <c r="B13">
        <f t="shared" si="0"/>
        <v>6</v>
      </c>
      <c r="C13" s="4" t="e">
        <f>$D$2/'No Cost Containment'!$C$19</f>
        <v>#DIV/0!</v>
      </c>
      <c r="D13" s="5">
        <f t="shared" si="1"/>
        <v>0</v>
      </c>
      <c r="E13" s="5" t="e">
        <f>(C13-D13)*'No Cost Containment'!$C$18</f>
        <v>#DIV/0!</v>
      </c>
      <c r="F13" s="5" t="e">
        <f t="shared" si="4"/>
        <v>#DIV/0!</v>
      </c>
      <c r="G13" s="40">
        <f t="shared" si="3"/>
        <v>6</v>
      </c>
      <c r="H13" s="41">
        <v>6.23</v>
      </c>
      <c r="I13" s="5">
        <f t="shared" si="2"/>
        <v>0</v>
      </c>
    </row>
    <row r="14" spans="2:9" x14ac:dyDescent="0.25">
      <c r="B14">
        <f t="shared" si="0"/>
        <v>7</v>
      </c>
      <c r="C14" s="4" t="e">
        <f>$D$2/'No Cost Containment'!$C$19</f>
        <v>#DIV/0!</v>
      </c>
      <c r="D14" s="5">
        <f t="shared" si="1"/>
        <v>0</v>
      </c>
      <c r="E14" s="5" t="e">
        <f>(C14-D14)*'No Cost Containment'!$C$18</f>
        <v>#DIV/0!</v>
      </c>
      <c r="F14" s="5" t="e">
        <f t="shared" si="4"/>
        <v>#DIV/0!</v>
      </c>
      <c r="G14" s="40">
        <f t="shared" si="3"/>
        <v>7</v>
      </c>
      <c r="H14" s="41">
        <v>5.9</v>
      </c>
      <c r="I14" s="5">
        <f t="shared" si="2"/>
        <v>0</v>
      </c>
    </row>
    <row r="15" spans="2:9" x14ac:dyDescent="0.25">
      <c r="B15">
        <f t="shared" si="0"/>
        <v>8</v>
      </c>
      <c r="C15" s="4" t="e">
        <f>$D$2/'No Cost Containment'!$C$19</f>
        <v>#DIV/0!</v>
      </c>
      <c r="D15" s="5">
        <f t="shared" si="1"/>
        <v>0</v>
      </c>
      <c r="E15" s="5" t="e">
        <f>(C15-D15)*'No Cost Containment'!$C$18</f>
        <v>#DIV/0!</v>
      </c>
      <c r="F15" s="5" t="e">
        <f t="shared" si="4"/>
        <v>#DIV/0!</v>
      </c>
      <c r="G15" s="40">
        <f t="shared" si="3"/>
        <v>8</v>
      </c>
      <c r="H15" s="41">
        <v>5.9</v>
      </c>
      <c r="I15" s="5">
        <f t="shared" si="2"/>
        <v>0</v>
      </c>
    </row>
    <row r="16" spans="2:9" x14ac:dyDescent="0.25">
      <c r="B16">
        <f t="shared" si="0"/>
        <v>9</v>
      </c>
      <c r="C16" s="4" t="e">
        <f>$D$2/'No Cost Containment'!$C$19</f>
        <v>#DIV/0!</v>
      </c>
      <c r="D16" s="5">
        <f t="shared" si="1"/>
        <v>0</v>
      </c>
      <c r="E16" s="5" t="e">
        <f>(C16-D16)*'No Cost Containment'!$C$18</f>
        <v>#DIV/0!</v>
      </c>
      <c r="F16" s="5" t="e">
        <f t="shared" si="4"/>
        <v>#DIV/0!</v>
      </c>
      <c r="G16" s="40">
        <f t="shared" si="3"/>
        <v>9</v>
      </c>
      <c r="H16" s="41">
        <v>5.91</v>
      </c>
      <c r="I16" s="5">
        <f t="shared" si="2"/>
        <v>0</v>
      </c>
    </row>
    <row r="17" spans="2:9" x14ac:dyDescent="0.25">
      <c r="B17">
        <f t="shared" si="0"/>
        <v>10</v>
      </c>
      <c r="C17" s="4" t="e">
        <f>$D$2/'No Cost Containment'!$C$19</f>
        <v>#DIV/0!</v>
      </c>
      <c r="D17" s="5">
        <f t="shared" si="1"/>
        <v>0</v>
      </c>
      <c r="E17" s="5" t="e">
        <f>(C17-D17)*'No Cost Containment'!$C$18</f>
        <v>#DIV/0!</v>
      </c>
      <c r="F17" s="5" t="e">
        <f t="shared" si="4"/>
        <v>#DIV/0!</v>
      </c>
      <c r="G17" s="40">
        <f t="shared" si="3"/>
        <v>10</v>
      </c>
      <c r="H17" s="41">
        <v>5.9</v>
      </c>
      <c r="I17" s="5">
        <f t="shared" si="2"/>
        <v>0</v>
      </c>
    </row>
    <row r="18" spans="2:9" x14ac:dyDescent="0.25">
      <c r="B18">
        <f t="shared" si="0"/>
        <v>11</v>
      </c>
      <c r="C18" s="4" t="e">
        <f>$D$2/'No Cost Containment'!$C$19</f>
        <v>#DIV/0!</v>
      </c>
      <c r="D18" s="5">
        <f t="shared" si="1"/>
        <v>0</v>
      </c>
      <c r="E18" s="5" t="e">
        <f>(C18-D18)*'No Cost Containment'!$C$18</f>
        <v>#DIV/0!</v>
      </c>
      <c r="F18" s="5" t="e">
        <f t="shared" si="4"/>
        <v>#DIV/0!</v>
      </c>
      <c r="G18" s="40">
        <f t="shared" si="3"/>
        <v>11</v>
      </c>
      <c r="H18" s="41">
        <v>5.91</v>
      </c>
      <c r="I18" s="5">
        <f t="shared" si="2"/>
        <v>0</v>
      </c>
    </row>
    <row r="19" spans="2:9" x14ac:dyDescent="0.25">
      <c r="B19">
        <f t="shared" si="0"/>
        <v>12</v>
      </c>
      <c r="C19" s="4" t="e">
        <f>$D$2/'No Cost Containment'!$C$19</f>
        <v>#DIV/0!</v>
      </c>
      <c r="D19" s="5">
        <f t="shared" si="1"/>
        <v>0</v>
      </c>
      <c r="E19" s="5" t="e">
        <f>(C19-D19)*'No Cost Containment'!$C$18</f>
        <v>#DIV/0!</v>
      </c>
      <c r="F19" s="5" t="e">
        <f t="shared" si="4"/>
        <v>#DIV/0!</v>
      </c>
      <c r="G19" s="40">
        <f t="shared" si="3"/>
        <v>12</v>
      </c>
      <c r="H19" s="41">
        <v>5.9</v>
      </c>
      <c r="I19" s="5">
        <f t="shared" si="2"/>
        <v>0</v>
      </c>
    </row>
    <row r="20" spans="2:9" x14ac:dyDescent="0.25">
      <c r="B20">
        <f t="shared" si="0"/>
        <v>13</v>
      </c>
      <c r="C20" s="4" t="e">
        <f>$D$2/'No Cost Containment'!$C$19</f>
        <v>#DIV/0!</v>
      </c>
      <c r="D20" s="5">
        <f t="shared" si="1"/>
        <v>0</v>
      </c>
      <c r="E20" s="5" t="e">
        <f>(C20-D20)*'No Cost Containment'!$C$18</f>
        <v>#DIV/0!</v>
      </c>
      <c r="F20" s="5" t="e">
        <f t="shared" si="4"/>
        <v>#DIV/0!</v>
      </c>
      <c r="G20" s="40">
        <f t="shared" si="3"/>
        <v>13</v>
      </c>
      <c r="H20" s="41">
        <v>5.91</v>
      </c>
      <c r="I20" s="5">
        <f t="shared" si="2"/>
        <v>0</v>
      </c>
    </row>
    <row r="21" spans="2:9" x14ac:dyDescent="0.25">
      <c r="B21">
        <f t="shared" si="0"/>
        <v>14</v>
      </c>
      <c r="C21" s="4" t="e">
        <f>$D$2/'No Cost Containment'!$C$19</f>
        <v>#DIV/0!</v>
      </c>
      <c r="D21" s="5">
        <f t="shared" si="1"/>
        <v>0</v>
      </c>
      <c r="E21" s="5" t="e">
        <f>(C21-D21)*'No Cost Containment'!$C$18</f>
        <v>#DIV/0!</v>
      </c>
      <c r="F21" s="5" t="e">
        <f t="shared" si="4"/>
        <v>#DIV/0!</v>
      </c>
      <c r="G21" s="40">
        <f t="shared" si="3"/>
        <v>14</v>
      </c>
      <c r="H21" s="41">
        <v>5.9</v>
      </c>
      <c r="I21" s="5">
        <f t="shared" si="2"/>
        <v>0</v>
      </c>
    </row>
    <row r="22" spans="2:9" x14ac:dyDescent="0.25">
      <c r="B22">
        <f t="shared" si="0"/>
        <v>15</v>
      </c>
      <c r="C22" s="4" t="e">
        <f>$D$2/'No Cost Containment'!$C$19</f>
        <v>#DIV/0!</v>
      </c>
      <c r="D22" s="5">
        <f t="shared" si="1"/>
        <v>0</v>
      </c>
      <c r="E22" s="5" t="e">
        <f>(C22-D22)*'No Cost Containment'!$C$18</f>
        <v>#DIV/0!</v>
      </c>
      <c r="F22" s="5" t="e">
        <f>E22+F21</f>
        <v>#DIV/0!</v>
      </c>
      <c r="G22" s="40">
        <f t="shared" si="3"/>
        <v>15</v>
      </c>
      <c r="H22" s="41">
        <v>5.91</v>
      </c>
      <c r="I22" s="5">
        <f t="shared" si="2"/>
        <v>0</v>
      </c>
    </row>
    <row r="23" spans="2:9" x14ac:dyDescent="0.25">
      <c r="B23">
        <f t="shared" si="0"/>
        <v>16</v>
      </c>
      <c r="C23" s="4" t="e">
        <f>$D$2/'No Cost Containment'!$C$19</f>
        <v>#DIV/0!</v>
      </c>
      <c r="D23" s="5">
        <f t="shared" si="1"/>
        <v>0</v>
      </c>
      <c r="E23" s="5" t="e">
        <f>(C23-D23)*'No Cost Containment'!$C$18</f>
        <v>#DIV/0!</v>
      </c>
      <c r="F23" s="5" t="e">
        <f>E23+F22</f>
        <v>#DIV/0!</v>
      </c>
      <c r="G23" s="40">
        <f t="shared" si="3"/>
        <v>16</v>
      </c>
      <c r="H23" s="41">
        <v>2.95</v>
      </c>
      <c r="I23" s="5">
        <f t="shared" si="2"/>
        <v>0</v>
      </c>
    </row>
    <row r="24" spans="2:9" x14ac:dyDescent="0.25">
      <c r="B24">
        <f t="shared" si="0"/>
        <v>17</v>
      </c>
      <c r="C24" s="4" t="e">
        <f>$D$2/'No Cost Containment'!$C$19</f>
        <v>#DIV/0!</v>
      </c>
      <c r="D24" s="36">
        <v>0</v>
      </c>
      <c r="E24" s="5" t="e">
        <f>(C24-D24)*'No Cost Containment'!$C$18</f>
        <v>#DIV/0!</v>
      </c>
      <c r="F24" s="5" t="e">
        <f>E24+F23</f>
        <v>#DIV/0!</v>
      </c>
    </row>
    <row r="25" spans="2:9" x14ac:dyDescent="0.25">
      <c r="B25">
        <f t="shared" si="0"/>
        <v>18</v>
      </c>
      <c r="C25" s="4" t="e">
        <f>$D$2/'No Cost Containment'!$C$19</f>
        <v>#DIV/0!</v>
      </c>
      <c r="D25" s="36">
        <v>0</v>
      </c>
      <c r="E25" s="5" t="e">
        <f>(C25-D25)*'No Cost Containment'!$C$18</f>
        <v>#DIV/0!</v>
      </c>
      <c r="F25" s="5" t="e">
        <f t="shared" si="4"/>
        <v>#DIV/0!</v>
      </c>
      <c r="H25" s="42">
        <f>SUM(H8:H23)</f>
        <v>100</v>
      </c>
      <c r="I25" s="4">
        <f>SUM(I8:I23)</f>
        <v>0</v>
      </c>
    </row>
    <row r="26" spans="2:9" x14ac:dyDescent="0.25">
      <c r="B26">
        <f t="shared" si="0"/>
        <v>19</v>
      </c>
      <c r="C26" s="4" t="e">
        <f>$D$2/'No Cost Containment'!$C$19</f>
        <v>#DIV/0!</v>
      </c>
      <c r="D26" s="36">
        <v>0</v>
      </c>
      <c r="E26" s="5" t="e">
        <f>(C26-D26)*'No Cost Containment'!$C$18</f>
        <v>#DIV/0!</v>
      </c>
      <c r="F26" s="5" t="e">
        <f t="shared" si="4"/>
        <v>#DIV/0!</v>
      </c>
    </row>
    <row r="27" spans="2:9" x14ac:dyDescent="0.25">
      <c r="B27">
        <f t="shared" si="0"/>
        <v>20</v>
      </c>
      <c r="C27" s="4" t="e">
        <f>$D$2/'No Cost Containment'!$C$19</f>
        <v>#DIV/0!</v>
      </c>
      <c r="D27" s="36">
        <v>0</v>
      </c>
      <c r="E27" s="5" t="e">
        <f>(C27-D27)*'No Cost Containment'!$C$18</f>
        <v>#DIV/0!</v>
      </c>
      <c r="F27" s="5" t="e">
        <f t="shared" si="4"/>
        <v>#DIV/0!</v>
      </c>
    </row>
    <row r="28" spans="2:9" x14ac:dyDescent="0.25">
      <c r="B28">
        <f t="shared" si="0"/>
        <v>21</v>
      </c>
      <c r="C28" s="4" t="e">
        <f>$D$2/'No Cost Containment'!$C$19</f>
        <v>#DIV/0!</v>
      </c>
      <c r="D28" s="36">
        <v>0</v>
      </c>
      <c r="E28" s="5" t="e">
        <f>(C28-D28)*'No Cost Containment'!$C$18</f>
        <v>#DIV/0!</v>
      </c>
      <c r="F28" s="5" t="e">
        <f t="shared" si="4"/>
        <v>#DIV/0!</v>
      </c>
    </row>
    <row r="29" spans="2:9" x14ac:dyDescent="0.25">
      <c r="B29">
        <f t="shared" si="0"/>
        <v>22</v>
      </c>
      <c r="C29" s="4" t="e">
        <f>$D$2/'No Cost Containment'!$C$19</f>
        <v>#DIV/0!</v>
      </c>
      <c r="D29" s="36">
        <v>0</v>
      </c>
      <c r="E29" s="5" t="e">
        <f>(C29-D29)*'No Cost Containment'!$C$18</f>
        <v>#DIV/0!</v>
      </c>
      <c r="F29" s="5" t="e">
        <f t="shared" si="4"/>
        <v>#DIV/0!</v>
      </c>
    </row>
    <row r="30" spans="2:9" x14ac:dyDescent="0.25">
      <c r="B30">
        <f t="shared" si="0"/>
        <v>23</v>
      </c>
      <c r="C30" s="4" t="e">
        <f>$D$2/'No Cost Containment'!$C$19</f>
        <v>#DIV/0!</v>
      </c>
      <c r="D30" s="36">
        <v>0</v>
      </c>
      <c r="E30" s="5" t="e">
        <f>(C30-D30)*'No Cost Containment'!$C$18</f>
        <v>#DIV/0!</v>
      </c>
      <c r="F30" s="5" t="e">
        <f t="shared" si="4"/>
        <v>#DIV/0!</v>
      </c>
      <c r="I30" s="5"/>
    </row>
    <row r="31" spans="2:9" x14ac:dyDescent="0.25">
      <c r="B31">
        <f t="shared" si="0"/>
        <v>24</v>
      </c>
      <c r="C31" s="4" t="e">
        <f>$D$2/'No Cost Containment'!$C$19</f>
        <v>#DIV/0!</v>
      </c>
      <c r="D31" s="36">
        <v>0</v>
      </c>
      <c r="E31" s="5" t="e">
        <f>(C31-D31)*'No Cost Containment'!$C$18</f>
        <v>#DIV/0!</v>
      </c>
      <c r="F31" s="5" t="e">
        <f t="shared" si="4"/>
        <v>#DIV/0!</v>
      </c>
    </row>
    <row r="32" spans="2:9" x14ac:dyDescent="0.25">
      <c r="B32">
        <f t="shared" si="0"/>
        <v>25</v>
      </c>
      <c r="C32" s="4" t="e">
        <f>$D$2/'No Cost Containment'!$C$19</f>
        <v>#DIV/0!</v>
      </c>
      <c r="D32" s="36">
        <v>0</v>
      </c>
      <c r="E32" s="5" t="e">
        <f>(C32-D32)*'No Cost Containment'!$C$18</f>
        <v>#DIV/0!</v>
      </c>
      <c r="F32" s="5" t="e">
        <f t="shared" si="4"/>
        <v>#DIV/0!</v>
      </c>
    </row>
    <row r="33" spans="2:9" x14ac:dyDescent="0.25">
      <c r="B33">
        <f t="shared" si="0"/>
        <v>26</v>
      </c>
      <c r="C33" s="4" t="e">
        <f>$D$2/'No Cost Containment'!$C$19</f>
        <v>#DIV/0!</v>
      </c>
      <c r="D33" s="36">
        <v>0</v>
      </c>
      <c r="E33" s="5" t="e">
        <f>(C33-D33)*'No Cost Containment'!$C$18</f>
        <v>#DIV/0!</v>
      </c>
      <c r="F33" s="5" t="e">
        <f t="shared" si="4"/>
        <v>#DIV/0!</v>
      </c>
    </row>
    <row r="34" spans="2:9" x14ac:dyDescent="0.25">
      <c r="B34">
        <f t="shared" si="0"/>
        <v>27</v>
      </c>
      <c r="C34" s="4" t="e">
        <f>$D$2/'No Cost Containment'!$C$19</f>
        <v>#DIV/0!</v>
      </c>
      <c r="D34" s="36">
        <v>0</v>
      </c>
      <c r="E34" s="5" t="e">
        <f>(C34-D34)*'No Cost Containment'!$C$18</f>
        <v>#DIV/0!</v>
      </c>
      <c r="F34" s="5" t="e">
        <f t="shared" si="4"/>
        <v>#DIV/0!</v>
      </c>
    </row>
    <row r="35" spans="2:9" x14ac:dyDescent="0.25">
      <c r="B35">
        <f t="shared" si="0"/>
        <v>28</v>
      </c>
      <c r="C35" s="4" t="e">
        <f>$D$2/'No Cost Containment'!$C$19</f>
        <v>#DIV/0!</v>
      </c>
      <c r="D35" s="36">
        <v>0</v>
      </c>
      <c r="E35" s="5" t="e">
        <f>(C35-D35)*'No Cost Containment'!$C$18</f>
        <v>#DIV/0!</v>
      </c>
      <c r="F35" s="5" t="e">
        <f t="shared" si="4"/>
        <v>#DIV/0!</v>
      </c>
      <c r="I35" s="2"/>
    </row>
    <row r="36" spans="2:9" x14ac:dyDescent="0.25">
      <c r="B36">
        <f t="shared" si="0"/>
        <v>29</v>
      </c>
      <c r="C36" s="4" t="e">
        <f>$D$2/'No Cost Containment'!$C$19</f>
        <v>#DIV/0!</v>
      </c>
      <c r="D36" s="36">
        <v>0</v>
      </c>
      <c r="E36" s="5" t="e">
        <f>(C36-D36)*'No Cost Containment'!$C$18</f>
        <v>#DIV/0!</v>
      </c>
      <c r="F36" s="5" t="e">
        <f t="shared" si="4"/>
        <v>#DIV/0!</v>
      </c>
      <c r="I36" s="1"/>
    </row>
    <row r="37" spans="2:9" x14ac:dyDescent="0.25">
      <c r="B37">
        <f t="shared" si="0"/>
        <v>30</v>
      </c>
      <c r="C37" s="4" t="e">
        <f>$D$2/'No Cost Containment'!$C$19</f>
        <v>#DIV/0!</v>
      </c>
      <c r="D37" s="36">
        <v>0</v>
      </c>
      <c r="E37" s="5" t="e">
        <f>(C37-D37)*'No Cost Containment'!$C$18</f>
        <v>#DIV/0!</v>
      </c>
      <c r="F37" s="5" t="e">
        <f t="shared" si="4"/>
        <v>#DIV/0!</v>
      </c>
      <c r="I37" s="10"/>
    </row>
    <row r="38" spans="2:9" x14ac:dyDescent="0.25">
      <c r="B38">
        <f t="shared" si="0"/>
        <v>31</v>
      </c>
      <c r="C38" s="4" t="e">
        <f>$D$2/'No Cost Containment'!$C$19</f>
        <v>#DIV/0!</v>
      </c>
      <c r="D38" s="36">
        <v>0</v>
      </c>
      <c r="E38" s="5" t="e">
        <f>(C38-D38)*'No Cost Containment'!$C$18</f>
        <v>#DIV/0!</v>
      </c>
      <c r="F38" s="5" t="e">
        <f t="shared" si="4"/>
        <v>#DIV/0!</v>
      </c>
      <c r="I38" s="10"/>
    </row>
    <row r="39" spans="2:9" x14ac:dyDescent="0.25">
      <c r="B39">
        <f t="shared" si="0"/>
        <v>32</v>
      </c>
      <c r="C39" s="4" t="e">
        <f>$D$2/'No Cost Containment'!$C$19</f>
        <v>#DIV/0!</v>
      </c>
      <c r="D39" s="36">
        <v>0</v>
      </c>
      <c r="E39" s="5" t="e">
        <f>(C39-D39)*'No Cost Containment'!$C$18</f>
        <v>#DIV/0!</v>
      </c>
      <c r="F39" s="5" t="e">
        <f t="shared" si="4"/>
        <v>#DIV/0!</v>
      </c>
      <c r="I39" s="10"/>
    </row>
    <row r="40" spans="2:9" x14ac:dyDescent="0.25">
      <c r="B40">
        <f t="shared" si="0"/>
        <v>33</v>
      </c>
      <c r="C40" s="4" t="e">
        <f>$D$2/'No Cost Containment'!$C$19</f>
        <v>#DIV/0!</v>
      </c>
      <c r="D40" s="36">
        <v>0</v>
      </c>
      <c r="E40" s="5" t="e">
        <f>(C40-D40)*'No Cost Containment'!$C$18</f>
        <v>#DIV/0!</v>
      </c>
      <c r="F40" s="5" t="e">
        <f t="shared" si="4"/>
        <v>#DIV/0!</v>
      </c>
      <c r="I40" s="10"/>
    </row>
    <row r="41" spans="2:9" x14ac:dyDescent="0.25">
      <c r="B41">
        <f t="shared" si="0"/>
        <v>34</v>
      </c>
      <c r="C41" s="4" t="e">
        <f>$D$2/'No Cost Containment'!$C$19</f>
        <v>#DIV/0!</v>
      </c>
      <c r="D41" s="36">
        <v>0</v>
      </c>
      <c r="E41" s="5" t="e">
        <f>(C41-D41)*'No Cost Containment'!$C$18</f>
        <v>#DIV/0!</v>
      </c>
      <c r="F41" s="5" t="e">
        <f t="shared" si="4"/>
        <v>#DIV/0!</v>
      </c>
      <c r="I41" s="10"/>
    </row>
    <row r="42" spans="2:9" x14ac:dyDescent="0.25">
      <c r="B42">
        <f t="shared" si="0"/>
        <v>35</v>
      </c>
      <c r="C42" s="4" t="e">
        <f>$D$2/'No Cost Containment'!$C$19</f>
        <v>#DIV/0!</v>
      </c>
      <c r="D42" s="36">
        <v>0</v>
      </c>
      <c r="E42" s="5" t="e">
        <f>(C42-D42)*'No Cost Containment'!$C$18</f>
        <v>#DIV/0!</v>
      </c>
      <c r="F42" s="5" t="e">
        <f t="shared" si="4"/>
        <v>#DIV/0!</v>
      </c>
      <c r="I42" s="10"/>
    </row>
    <row r="43" spans="2:9" x14ac:dyDescent="0.25">
      <c r="B43">
        <f t="shared" si="0"/>
        <v>36</v>
      </c>
      <c r="C43" s="4" t="e">
        <f>$D$2/'No Cost Containment'!$C$19</f>
        <v>#DIV/0!</v>
      </c>
      <c r="D43" s="36">
        <v>0</v>
      </c>
      <c r="E43" s="5" t="e">
        <f>(C43-D43)*'No Cost Containment'!$C$18</f>
        <v>#DIV/0!</v>
      </c>
      <c r="F43" s="5" t="e">
        <f t="shared" si="4"/>
        <v>#DIV/0!</v>
      </c>
      <c r="I43" s="10"/>
    </row>
    <row r="44" spans="2:9" x14ac:dyDescent="0.25">
      <c r="B44">
        <f t="shared" si="0"/>
        <v>37</v>
      </c>
      <c r="C44" s="4" t="e">
        <f>$D$2/'No Cost Containment'!$C$19</f>
        <v>#DIV/0!</v>
      </c>
      <c r="D44" s="36">
        <v>0</v>
      </c>
      <c r="E44" s="5" t="e">
        <f>(C44-D44)*'No Cost Containment'!$C$18</f>
        <v>#DIV/0!</v>
      </c>
      <c r="F44" s="5" t="e">
        <f t="shared" si="4"/>
        <v>#DIV/0!</v>
      </c>
      <c r="I44" s="10"/>
    </row>
    <row r="45" spans="2:9" x14ac:dyDescent="0.25">
      <c r="B45">
        <f t="shared" si="0"/>
        <v>38</v>
      </c>
      <c r="C45" s="4" t="e">
        <f>$D$2/'No Cost Containment'!$C$19</f>
        <v>#DIV/0!</v>
      </c>
      <c r="D45" s="36">
        <v>0</v>
      </c>
      <c r="E45" s="5" t="e">
        <f>(C45-D45)*'No Cost Containment'!$C$18</f>
        <v>#DIV/0!</v>
      </c>
      <c r="F45" s="5" t="e">
        <f t="shared" si="4"/>
        <v>#DIV/0!</v>
      </c>
      <c r="I45" s="10"/>
    </row>
    <row r="46" spans="2:9" x14ac:dyDescent="0.25">
      <c r="B46">
        <f t="shared" si="0"/>
        <v>39</v>
      </c>
      <c r="C46" s="4" t="e">
        <f>$D$2/'No Cost Containment'!$C$19</f>
        <v>#DIV/0!</v>
      </c>
      <c r="D46" s="36">
        <v>0</v>
      </c>
      <c r="E46" s="5" t="e">
        <f>(C46-D46)*'No Cost Containment'!$C$18</f>
        <v>#DIV/0!</v>
      </c>
      <c r="F46" s="5" t="e">
        <f t="shared" si="4"/>
        <v>#DIV/0!</v>
      </c>
      <c r="I46" s="10"/>
    </row>
    <row r="47" spans="2:9" x14ac:dyDescent="0.25">
      <c r="B47">
        <f t="shared" si="0"/>
        <v>40</v>
      </c>
      <c r="C47" s="4" t="e">
        <f>$D$2/'No Cost Containment'!$C$19</f>
        <v>#DIV/0!</v>
      </c>
      <c r="D47" s="36">
        <v>0</v>
      </c>
      <c r="E47" s="5" t="e">
        <f>(C47-D47)*'No Cost Containment'!$C$18</f>
        <v>#DIV/0!</v>
      </c>
      <c r="F47" s="5" t="e">
        <f t="shared" si="4"/>
        <v>#DIV/0!</v>
      </c>
      <c r="I47" s="10"/>
    </row>
    <row r="48" spans="2:9" x14ac:dyDescent="0.25">
      <c r="B48">
        <f t="shared" si="0"/>
        <v>41</v>
      </c>
      <c r="C48" s="4" t="e">
        <f>$D$2/'No Cost Containment'!$C$19</f>
        <v>#DIV/0!</v>
      </c>
      <c r="D48" s="36">
        <v>0</v>
      </c>
      <c r="E48" s="5" t="e">
        <f>(C48-D48)*'No Cost Containment'!$C$18</f>
        <v>#DIV/0!</v>
      </c>
      <c r="F48" s="5" t="e">
        <f t="shared" ref="F48:F50" si="5">E48+F47</f>
        <v>#DIV/0!</v>
      </c>
    </row>
    <row r="49" spans="2:6" x14ac:dyDescent="0.25">
      <c r="B49">
        <f t="shared" si="0"/>
        <v>42</v>
      </c>
      <c r="C49" s="4" t="e">
        <f>$D$2/'No Cost Containment'!$C$19</f>
        <v>#DIV/0!</v>
      </c>
      <c r="D49" s="36">
        <v>0</v>
      </c>
      <c r="E49" s="5" t="e">
        <f>(C49-D49)*'No Cost Containment'!$C$18</f>
        <v>#DIV/0!</v>
      </c>
      <c r="F49" s="5" t="e">
        <f t="shared" si="5"/>
        <v>#DIV/0!</v>
      </c>
    </row>
    <row r="50" spans="2:6" x14ac:dyDescent="0.25">
      <c r="B50">
        <f t="shared" si="0"/>
        <v>43</v>
      </c>
      <c r="C50" s="4" t="e">
        <f>$D$2/'No Cost Containment'!$C$19</f>
        <v>#DIV/0!</v>
      </c>
      <c r="D50" s="36">
        <v>0</v>
      </c>
      <c r="E50" s="5" t="e">
        <f>(C50-D50)*'No Cost Containment'!$C$18</f>
        <v>#DIV/0!</v>
      </c>
      <c r="F50" s="5" t="e">
        <f t="shared" si="5"/>
        <v>#DIV/0!</v>
      </c>
    </row>
    <row r="51" spans="2:6" x14ac:dyDescent="0.25">
      <c r="B51">
        <f t="shared" si="0"/>
        <v>44</v>
      </c>
      <c r="C51" s="4" t="e">
        <f>$D$2/'No Cost Containment'!$C$19</f>
        <v>#DIV/0!</v>
      </c>
      <c r="D51" s="36">
        <v>0</v>
      </c>
      <c r="E51" s="5" t="e">
        <f>(C51-D51)*'No Cost Containment'!$C$18</f>
        <v>#DIV/0!</v>
      </c>
      <c r="F51" s="5" t="e">
        <f t="shared" ref="F51:F57" si="6">E51+F50</f>
        <v>#DIV/0!</v>
      </c>
    </row>
    <row r="52" spans="2:6" x14ac:dyDescent="0.25">
      <c r="B52">
        <f t="shared" si="0"/>
        <v>45</v>
      </c>
      <c r="C52" s="4" t="e">
        <f>$D$2/'No Cost Containment'!$C$19</f>
        <v>#DIV/0!</v>
      </c>
      <c r="D52" s="36">
        <v>0</v>
      </c>
      <c r="E52" s="5" t="e">
        <f>(C52-D52)*'No Cost Containment'!$C$18</f>
        <v>#DIV/0!</v>
      </c>
      <c r="F52" s="5" t="e">
        <f t="shared" si="6"/>
        <v>#DIV/0!</v>
      </c>
    </row>
    <row r="53" spans="2:6" x14ac:dyDescent="0.25">
      <c r="B53">
        <f t="shared" si="0"/>
        <v>46</v>
      </c>
      <c r="C53" s="4" t="e">
        <f>$D$2/'No Cost Containment'!$C$19</f>
        <v>#DIV/0!</v>
      </c>
      <c r="D53" s="36">
        <v>0</v>
      </c>
      <c r="E53" s="5" t="e">
        <f>(C53-D53)*'No Cost Containment'!$C$18</f>
        <v>#DIV/0!</v>
      </c>
      <c r="F53" s="5" t="e">
        <f t="shared" si="6"/>
        <v>#DIV/0!</v>
      </c>
    </row>
    <row r="54" spans="2:6" x14ac:dyDescent="0.25">
      <c r="B54">
        <f t="shared" si="0"/>
        <v>47</v>
      </c>
      <c r="C54" s="4" t="e">
        <f>$D$2/'No Cost Containment'!$C$19</f>
        <v>#DIV/0!</v>
      </c>
      <c r="D54" s="36">
        <v>0</v>
      </c>
      <c r="E54" s="5" t="e">
        <f>(C54-D54)*'No Cost Containment'!$C$18</f>
        <v>#DIV/0!</v>
      </c>
      <c r="F54" s="5" t="e">
        <f t="shared" si="6"/>
        <v>#DIV/0!</v>
      </c>
    </row>
    <row r="55" spans="2:6" x14ac:dyDescent="0.25">
      <c r="B55">
        <f t="shared" si="0"/>
        <v>48</v>
      </c>
      <c r="C55" s="4" t="e">
        <f>$D$2/'No Cost Containment'!$C$19</f>
        <v>#DIV/0!</v>
      </c>
      <c r="D55" s="36">
        <v>0</v>
      </c>
      <c r="E55" s="5" t="e">
        <f>(C55-D55)*'No Cost Containment'!$C$18</f>
        <v>#DIV/0!</v>
      </c>
      <c r="F55" s="5" t="e">
        <f t="shared" si="6"/>
        <v>#DIV/0!</v>
      </c>
    </row>
    <row r="56" spans="2:6" x14ac:dyDescent="0.25">
      <c r="B56">
        <f t="shared" si="0"/>
        <v>49</v>
      </c>
      <c r="C56" s="4" t="e">
        <f>$D$2/'No Cost Containment'!$C$19</f>
        <v>#DIV/0!</v>
      </c>
      <c r="D56" s="36">
        <v>0</v>
      </c>
      <c r="E56" s="5" t="e">
        <f>(C56-D56)*'No Cost Containment'!$C$18</f>
        <v>#DIV/0!</v>
      </c>
      <c r="F56" s="5" t="e">
        <f t="shared" si="6"/>
        <v>#DIV/0!</v>
      </c>
    </row>
    <row r="57" spans="2:6" x14ac:dyDescent="0.25">
      <c r="B57">
        <f t="shared" si="0"/>
        <v>50</v>
      </c>
      <c r="C57" s="4" t="e">
        <f>$D$2/'No Cost Containment'!$C$19</f>
        <v>#DIV/0!</v>
      </c>
      <c r="D57" s="36">
        <v>0</v>
      </c>
      <c r="E57" s="5" t="e">
        <f>(C57-D57)*'No Cost Containment'!$C$18</f>
        <v>#DIV/0!</v>
      </c>
      <c r="F57" s="5" t="e">
        <f t="shared" si="6"/>
        <v>#DIV/0!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39F32D5B731C4083811088D162C0BA" ma:contentTypeVersion="17" ma:contentTypeDescription="Create a new document." ma:contentTypeScope="" ma:versionID="740cdce51cd3553a5a01ed87cfdde91f">
  <xsd:schema xmlns:xsd="http://www.w3.org/2001/XMLSchema" xmlns:xs="http://www.w3.org/2001/XMLSchema" xmlns:p="http://schemas.microsoft.com/office/2006/metadata/properties" xmlns:ns2="330a3065-8da8-4384-a6e7-13b87c5c1723" xmlns:ns3="60a413c2-046d-49b7-8f45-245eadb7c976" targetNamespace="http://schemas.microsoft.com/office/2006/metadata/properties" ma:root="true" ma:fieldsID="440950ba52b0a3faf60f26612c286b55" ns2:_="" ns3:_="">
    <xsd:import namespace="330a3065-8da8-4384-a6e7-13b87c5c1723"/>
    <xsd:import namespace="60a413c2-046d-49b7-8f45-245eadb7c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0a3065-8da8-4384-a6e7-13b87c5c1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35343d-e062-4e1d-9872-95c4b49ae4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413c2-046d-49b7-8f45-245eadb7c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894c8-5ad7-4453-bda5-ab481eecc52e}" ma:internalName="TaxCatchAll" ma:showField="CatchAllData" ma:web="60a413c2-046d-49b7-8f45-245eadb7c9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0a3065-8da8-4384-a6e7-13b87c5c1723">
      <Terms xmlns="http://schemas.microsoft.com/office/infopath/2007/PartnerControls"/>
    </lcf76f155ced4ddcb4097134ff3c332f>
    <TaxCatchAll xmlns="60a413c2-046d-49b7-8f45-245eadb7c976" xsi:nil="true"/>
  </documentManagement>
</p:properties>
</file>

<file path=customXml/itemProps1.xml><?xml version="1.0" encoding="utf-8"?>
<ds:datastoreItem xmlns:ds="http://schemas.openxmlformats.org/officeDocument/2006/customXml" ds:itemID="{60C9B3AE-05A2-402B-A8C9-37AFFFC998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F03E7A-BE78-4CEA-9CB4-8DB3A9525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0a3065-8da8-4384-a6e7-13b87c5c1723"/>
    <ds:schemaRef ds:uri="60a413c2-046d-49b7-8f45-245eadb7c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F972A-535B-439C-9B41-76047D5392D5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0a413c2-046d-49b7-8f45-245eadb7c976"/>
    <ds:schemaRef ds:uri="330a3065-8da8-4384-a6e7-13b87c5c172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No Cost Containment</vt:lpstr>
      <vt:lpstr>Rev. Req. ROE Sharing</vt:lpstr>
      <vt:lpstr>Rev. Req. Soft Cap 80-20</vt:lpstr>
      <vt:lpstr>Alt. Rate Mech After-tax calc.</vt:lpstr>
      <vt:lpstr>80-20 After-tax calc.</vt:lpstr>
      <vt:lpstr>'No Cost Containment'!Print_Area</vt:lpstr>
      <vt:lpstr>'Rev. Req. ROE Sharing'!Print_Area</vt:lpstr>
      <vt:lpstr>'Rev. Req. Soft Cap 80-20'!Print_Area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Caso, Robert</dc:creator>
  <cp:lastModifiedBy>Bissell, Garrett E</cp:lastModifiedBy>
  <cp:lastPrinted>2023-10-18T18:09:12Z</cp:lastPrinted>
  <dcterms:created xsi:type="dcterms:W3CDTF">1900-01-01T05:00:00Z</dcterms:created>
  <dcterms:modified xsi:type="dcterms:W3CDTF">2023-10-26T16:27:37Z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0x010100EA39F32D5B731C4083811088D162C0BA</vt:lpwstr>
  </property>
  <property fmtid="{D5CDD505-2E9C-101B-9397-08002B2CF9AE}" pid="3" name="MediaServiceImageTags">
    <vt:lpwstr/>
  </property>
  <property fmtid="{D5CDD505-2E9C-101B-9397-08002B2CF9AE}" pid="4" name="MSIP_Label_a5049dce-8671-4c79-90d7-f6ec79470f4e_Enabled">
    <vt:lpwstr>true</vt:lpwstr>
  </property>
  <property fmtid="{D5CDD505-2E9C-101B-9397-08002B2CF9AE}" pid="5" name="MSIP_Label_a5049dce-8671-4c79-90d7-f6ec79470f4e_SetDate">
    <vt:lpwstr>2023-10-26T16:26:41Z</vt:lpwstr>
  </property>
  <property fmtid="{D5CDD505-2E9C-101B-9397-08002B2CF9AE}" pid="6" name="MSIP_Label_a5049dce-8671-4c79-90d7-f6ec79470f4e_Method">
    <vt:lpwstr>Privileged</vt:lpwstr>
  </property>
  <property fmtid="{D5CDD505-2E9C-101B-9397-08002B2CF9AE}" pid="7" name="MSIP_Label_a5049dce-8671-4c79-90d7-f6ec79470f4e_Name">
    <vt:lpwstr>Public</vt:lpwstr>
  </property>
  <property fmtid="{D5CDD505-2E9C-101B-9397-08002B2CF9AE}" pid="8" name="MSIP_Label_a5049dce-8671-4c79-90d7-f6ec79470f4e_SiteId">
    <vt:lpwstr>7658602a-f7b9-4209-bc62-d2bfc30dea0d</vt:lpwstr>
  </property>
  <property fmtid="{D5CDD505-2E9C-101B-9397-08002B2CF9AE}" pid="9" name="MSIP_Label_a5049dce-8671-4c79-90d7-f6ec79470f4e_ActionId">
    <vt:lpwstr>532479db-d570-456a-bab9-4b4e2a410509</vt:lpwstr>
  </property>
  <property fmtid="{D5CDD505-2E9C-101B-9397-08002B2CF9AE}" pid="10" name="MSIP_Label_a5049dce-8671-4c79-90d7-f6ec79470f4e_ContentBits">
    <vt:lpwstr>0</vt:lpwstr>
  </property>
  <property fmtid="{D5CDD505-2E9C-101B-9397-08002B2CF9AE}" pid="11" name="_AdHocReviewCycleID">
    <vt:i4>1074878469</vt:i4>
  </property>
  <property fmtid="{D5CDD505-2E9C-101B-9397-08002B2CF9AE}" pid="12" name="_NewReviewCycle">
    <vt:lpwstr/>
  </property>
  <property fmtid="{D5CDD505-2E9C-101B-9397-08002B2CF9AE}" pid="13" name="_EmailSubject">
    <vt:lpwstr>[EXT] For Filing: NY Transco Propel NY Energy Project</vt:lpwstr>
  </property>
  <property fmtid="{D5CDD505-2E9C-101B-9397-08002B2CF9AE}" pid="14" name="_AuthorEmail">
    <vt:lpwstr>GBissell@nyiso.com</vt:lpwstr>
  </property>
  <property fmtid="{D5CDD505-2E9C-101B-9397-08002B2CF9AE}" pid="15" name="_AuthorEmailDisplayName">
    <vt:lpwstr>Bissell, Garrett E</vt:lpwstr>
  </property>
</Properties>
</file>