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issell\Transmission Rate Filings\Con Edison\Con Ed RS19 Formula Rate\Deficiency Response\"/>
    </mc:Choice>
  </mc:AlternateContent>
  <xr:revisionPtr revIDLastSave="0" documentId="13_ncr:1_{CF8469CA-9B39-4EB1-A05B-ACE11F59947A}" xr6:coauthVersionLast="47" xr6:coauthVersionMax="47" xr10:uidLastSave="{00000000-0000-0000-0000-000000000000}"/>
  <bookViews>
    <workbookView xWindow="22932" yWindow="-108" windowWidth="23256" windowHeight="14616" xr2:uid="{E80F4979-E250-4068-B69F-9A6140FF0D05}"/>
  </bookViews>
  <sheets>
    <sheet name="DP-3" sheetId="1" r:id="rId1"/>
  </sheets>
  <definedNames>
    <definedName name="_xlnm._FilterDatabase" localSheetId="0" hidden="1">'DP-3'!$A$9:$AE$252</definedName>
    <definedName name="_xlnm.Print_Titles" localSheetId="0">'DP-3'!$1:$10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8" i="1" l="1"/>
  <c r="E234" i="1"/>
  <c r="E232" i="1"/>
  <c r="G208" i="1"/>
  <c r="E208" i="1"/>
  <c r="E193" i="1"/>
  <c r="E191" i="1"/>
  <c r="E185" i="1"/>
  <c r="S166" i="1"/>
  <c r="Q166" i="1"/>
  <c r="G166" i="1"/>
  <c r="E166" i="1"/>
  <c r="AE154" i="1"/>
  <c r="AC154" i="1"/>
  <c r="S154" i="1"/>
  <c r="Q154" i="1"/>
  <c r="G154" i="1"/>
  <c r="E154" i="1"/>
  <c r="AE141" i="1"/>
  <c r="AC141" i="1"/>
  <c r="S141" i="1"/>
  <c r="Q141" i="1"/>
  <c r="G141" i="1"/>
  <c r="E141" i="1"/>
  <c r="E131" i="1"/>
  <c r="AE129" i="1"/>
  <c r="AC129" i="1"/>
  <c r="S129" i="1"/>
  <c r="Q129" i="1"/>
  <c r="G129" i="1"/>
  <c r="E129" i="1"/>
  <c r="AE123" i="1"/>
  <c r="AC123" i="1"/>
  <c r="S123" i="1"/>
  <c r="Q123" i="1"/>
  <c r="G123" i="1"/>
  <c r="E123" i="1"/>
  <c r="AE91" i="1"/>
  <c r="AC91" i="1"/>
  <c r="S91" i="1"/>
  <c r="Q91" i="1"/>
  <c r="G91" i="1"/>
  <c r="E91" i="1"/>
  <c r="AE77" i="1"/>
  <c r="AC77" i="1"/>
  <c r="S77" i="1"/>
  <c r="Q77" i="1"/>
  <c r="G77" i="1"/>
  <c r="E77" i="1"/>
  <c r="AE48" i="1"/>
  <c r="AC48" i="1"/>
  <c r="S48" i="1"/>
  <c r="Q48" i="1"/>
  <c r="G48" i="1"/>
  <c r="E48" i="1"/>
  <c r="E28" i="1"/>
  <c r="AC21" i="1"/>
  <c r="Q21" i="1"/>
  <c r="G21" i="1"/>
  <c r="E21" i="1"/>
  <c r="AE19" i="1" l="1"/>
  <c r="AE15" i="1"/>
  <c r="AE16" i="1"/>
  <c r="AE17" i="1"/>
  <c r="AE18" i="1"/>
  <c r="S19" i="1"/>
  <c r="S15" i="1"/>
  <c r="S17" i="1"/>
  <c r="AE172" i="1" l="1"/>
  <c r="AE171" i="1"/>
  <c r="AE159" i="1"/>
  <c r="S172" i="1"/>
  <c r="S171" i="1"/>
  <c r="S159" i="1"/>
  <c r="AC166" i="1"/>
  <c r="S152" i="1"/>
  <c r="S151" i="1"/>
  <c r="S150" i="1"/>
  <c r="S149" i="1"/>
  <c r="S148" i="1"/>
  <c r="S147" i="1"/>
  <c r="S146" i="1"/>
  <c r="S145" i="1"/>
  <c r="S144" i="1"/>
  <c r="AC191" i="1"/>
  <c r="AE189" i="1"/>
  <c r="AE188" i="1"/>
  <c r="S189" i="1"/>
  <c r="S188" i="1"/>
  <c r="S191" i="1" s="1"/>
  <c r="Q191" i="1"/>
  <c r="G191" i="1"/>
  <c r="S127" i="1"/>
  <c r="S126" i="1"/>
  <c r="S119" i="1"/>
  <c r="AE127" i="1"/>
  <c r="AE126" i="1"/>
  <c r="E75" i="1"/>
  <c r="E69" i="1"/>
  <c r="E63" i="1"/>
  <c r="E57" i="1"/>
  <c r="AE14" i="1"/>
  <c r="AE191" i="1" l="1"/>
  <c r="S14" i="1"/>
  <c r="AE204" i="1"/>
  <c r="AE203" i="1"/>
  <c r="AE183" i="1"/>
  <c r="S183" i="1"/>
  <c r="AE182" i="1"/>
  <c r="S182" i="1"/>
  <c r="AE181" i="1"/>
  <c r="S181" i="1"/>
  <c r="S180" i="1"/>
  <c r="AE180" i="1"/>
  <c r="AE179" i="1"/>
  <c r="S179" i="1"/>
  <c r="AE178" i="1"/>
  <c r="S178" i="1"/>
  <c r="AE177" i="1"/>
  <c r="AE176" i="1"/>
  <c r="AE175" i="1"/>
  <c r="S175" i="1"/>
  <c r="AE174" i="1"/>
  <c r="S174" i="1"/>
  <c r="AE173" i="1"/>
  <c r="S173" i="1"/>
  <c r="AE170" i="1"/>
  <c r="S170" i="1"/>
  <c r="AE169" i="1"/>
  <c r="AC185" i="1"/>
  <c r="AC193" i="1" s="1"/>
  <c r="S169" i="1"/>
  <c r="AE164" i="1"/>
  <c r="S164" i="1"/>
  <c r="AE163" i="1"/>
  <c r="AE162" i="1"/>
  <c r="S162" i="1"/>
  <c r="AE161" i="1"/>
  <c r="S161" i="1"/>
  <c r="AE160" i="1"/>
  <c r="S160" i="1"/>
  <c r="AE158" i="1"/>
  <c r="S158" i="1"/>
  <c r="S157" i="1"/>
  <c r="AE152" i="1"/>
  <c r="AE121" i="1"/>
  <c r="S121" i="1"/>
  <c r="AE120" i="1"/>
  <c r="AE119" i="1"/>
  <c r="AE118" i="1"/>
  <c r="S118" i="1"/>
  <c r="S117" i="1"/>
  <c r="AE117" i="1"/>
  <c r="AE116" i="1"/>
  <c r="S116" i="1"/>
  <c r="AE115" i="1"/>
  <c r="AE114" i="1"/>
  <c r="S114" i="1"/>
  <c r="S113" i="1"/>
  <c r="S112" i="1"/>
  <c r="AE111" i="1"/>
  <c r="S111" i="1"/>
  <c r="AE110" i="1"/>
  <c r="S110" i="1"/>
  <c r="AE109" i="1"/>
  <c r="S109" i="1"/>
  <c r="S108" i="1"/>
  <c r="AE108" i="1"/>
  <c r="AE107" i="1"/>
  <c r="AE106" i="1"/>
  <c r="AE105" i="1"/>
  <c r="AE104" i="1"/>
  <c r="S104" i="1"/>
  <c r="AE103" i="1"/>
  <c r="S103" i="1"/>
  <c r="AE102" i="1"/>
  <c r="S102" i="1"/>
  <c r="S101" i="1"/>
  <c r="AE98" i="1"/>
  <c r="AE97" i="1"/>
  <c r="AE96" i="1"/>
  <c r="S96" i="1"/>
  <c r="AE95" i="1"/>
  <c r="S95" i="1"/>
  <c r="AE94" i="1"/>
  <c r="AE89" i="1"/>
  <c r="AE88" i="1"/>
  <c r="S88" i="1"/>
  <c r="AE87" i="1"/>
  <c r="S87" i="1"/>
  <c r="AE86" i="1"/>
  <c r="S86" i="1"/>
  <c r="AE85" i="1"/>
  <c r="AE84" i="1"/>
  <c r="AE83" i="1"/>
  <c r="AE82" i="1"/>
  <c r="S82" i="1"/>
  <c r="AE81" i="1"/>
  <c r="S81" i="1"/>
  <c r="S80" i="1"/>
  <c r="AC75" i="1"/>
  <c r="Q75" i="1"/>
  <c r="AC69" i="1"/>
  <c r="Q69" i="1"/>
  <c r="AC63" i="1"/>
  <c r="Q63" i="1"/>
  <c r="AC57" i="1"/>
  <c r="Q57" i="1"/>
  <c r="Q46" i="1"/>
  <c r="AC46" i="1"/>
  <c r="AE46" i="1" s="1"/>
  <c r="E46" i="1"/>
  <c r="E42" i="1"/>
  <c r="AC42" i="1"/>
  <c r="AE42" i="1" s="1"/>
  <c r="Q42" i="1"/>
  <c r="S42" i="1" s="1"/>
  <c r="AC37" i="1"/>
  <c r="AE37" i="1" s="1"/>
  <c r="Q37" i="1"/>
  <c r="E37" i="1"/>
  <c r="E32" i="1"/>
  <c r="AC32" i="1"/>
  <c r="Q32" i="1"/>
  <c r="S32" i="1" s="1"/>
  <c r="AC28" i="1"/>
  <c r="Q28" i="1"/>
  <c r="AE138" i="1" l="1"/>
  <c r="AE80" i="1"/>
  <c r="AE69" i="1"/>
  <c r="AE63" i="1"/>
  <c r="AE57" i="1"/>
  <c r="Q208" i="1"/>
  <c r="AE206" i="1"/>
  <c r="AE201" i="1"/>
  <c r="S100" i="1"/>
  <c r="S203" i="1"/>
  <c r="S230" i="1"/>
  <c r="AE230" i="1"/>
  <c r="S213" i="1"/>
  <c r="AE213" i="1"/>
  <c r="S215" i="1"/>
  <c r="S227" i="1"/>
  <c r="S204" i="1"/>
  <c r="AE212" i="1"/>
  <c r="AE100" i="1"/>
  <c r="Q185" i="1"/>
  <c r="Q193" i="1" s="1"/>
  <c r="AE75" i="1"/>
  <c r="S99" i="1"/>
  <c r="AE99" i="1"/>
  <c r="AE185" i="1"/>
  <c r="AC208" i="1"/>
  <c r="AE205" i="1"/>
  <c r="AE32" i="1"/>
  <c r="AE202" i="1"/>
  <c r="S57" i="1"/>
  <c r="S69" i="1"/>
  <c r="S229" i="1"/>
  <c r="S85" i="1"/>
  <c r="AE101" i="1"/>
  <c r="S107" i="1"/>
  <c r="AE113" i="1"/>
  <c r="S120" i="1"/>
  <c r="S138" i="1"/>
  <c r="S176" i="1"/>
  <c r="S200" i="1"/>
  <c r="S201" i="1"/>
  <c r="S202" i="1"/>
  <c r="S205" i="1"/>
  <c r="AE215" i="1"/>
  <c r="S16" i="1"/>
  <c r="S84" i="1"/>
  <c r="S98" i="1"/>
  <c r="S106" i="1"/>
  <c r="AE112" i="1"/>
  <c r="AE144" i="1"/>
  <c r="AE145" i="1"/>
  <c r="AE146" i="1"/>
  <c r="AE147" i="1"/>
  <c r="AE148" i="1"/>
  <c r="AE149" i="1"/>
  <c r="AE150" i="1"/>
  <c r="AE151" i="1"/>
  <c r="AE157" i="1"/>
  <c r="AE166" i="1" s="1"/>
  <c r="S212" i="1"/>
  <c r="AE229" i="1"/>
  <c r="S83" i="1"/>
  <c r="S89" i="1"/>
  <c r="S97" i="1"/>
  <c r="S105" i="1"/>
  <c r="S115" i="1"/>
  <c r="S163" i="1"/>
  <c r="S177" i="1"/>
  <c r="S28" i="1"/>
  <c r="S37" i="1"/>
  <c r="S46" i="1"/>
  <c r="S51" i="1"/>
  <c r="S63" i="1"/>
  <c r="S75" i="1"/>
  <c r="G185" i="1"/>
  <c r="G193" i="1" s="1"/>
  <c r="AE200" i="1"/>
  <c r="AE227" i="1"/>
  <c r="S18" i="1"/>
  <c r="AE28" i="1"/>
  <c r="S94" i="1"/>
  <c r="AE193" i="1" l="1"/>
  <c r="AE51" i="1"/>
  <c r="S206" i="1"/>
  <c r="S208" i="1" s="1"/>
  <c r="S214" i="1"/>
  <c r="AE214" i="1"/>
  <c r="S185" i="1"/>
  <c r="S193" i="1" s="1"/>
  <c r="S21" i="1"/>
  <c r="S222" i="1"/>
  <c r="S221" i="1"/>
  <c r="AE221" i="1"/>
  <c r="S220" i="1"/>
  <c r="AE220" i="1"/>
  <c r="AE226" i="1"/>
  <c r="S219" i="1"/>
  <c r="AE219" i="1"/>
  <c r="S218" i="1"/>
  <c r="AE218" i="1"/>
  <c r="S216" i="1"/>
  <c r="AE216" i="1"/>
  <c r="AE228" i="1"/>
  <c r="S228" i="1"/>
  <c r="S226" i="1"/>
  <c r="AE211" i="1"/>
  <c r="S211" i="1"/>
  <c r="G232" i="1"/>
  <c r="AC232" i="1"/>
  <c r="AE225" i="1"/>
  <c r="S225" i="1"/>
  <c r="AE208" i="1"/>
  <c r="AE224" i="1"/>
  <c r="S224" i="1"/>
  <c r="AE222" i="1"/>
  <c r="S217" i="1"/>
  <c r="AE223" i="1"/>
  <c r="S223" i="1"/>
  <c r="AE195" i="1" l="1"/>
  <c r="G234" i="1"/>
  <c r="AE21" i="1"/>
  <c r="Q232" i="1"/>
  <c r="Q234" i="1" s="1"/>
  <c r="S232" i="1"/>
  <c r="S234" i="1" s="1"/>
  <c r="AE217" i="1"/>
  <c r="AE232" i="1" s="1"/>
  <c r="S195" i="1"/>
  <c r="AC234" i="1"/>
  <c r="S236" i="1" l="1"/>
  <c r="AE234" i="1"/>
  <c r="AE236" i="1" s="1"/>
  <c r="S24" i="1" l="1"/>
  <c r="G131" i="1"/>
  <c r="G238" i="1" s="1"/>
  <c r="S131" i="1" l="1"/>
  <c r="AE24" i="1"/>
  <c r="AC131" i="1"/>
  <c r="Q131" i="1"/>
  <c r="AC238" i="1" l="1"/>
  <c r="Q238" i="1"/>
  <c r="S133" i="1"/>
  <c r="S238" i="1" s="1"/>
  <c r="AE131" i="1"/>
  <c r="S240" i="1" l="1"/>
  <c r="AE133" i="1"/>
  <c r="AE238" i="1"/>
  <c r="AE240" i="1" s="1"/>
</calcChain>
</file>

<file path=xl/sharedStrings.xml><?xml version="1.0" encoding="utf-8"?>
<sst xmlns="http://schemas.openxmlformats.org/spreadsheetml/2006/main" count="989" uniqueCount="201">
  <si>
    <t>CONSOLIDATED EDISON COMPANY OF NEW YORK, INC.</t>
  </si>
  <si>
    <t>SUMMARY OF THE COMPUTED RESERVES AS OF DECEMBER 31, 2020</t>
  </si>
  <si>
    <t>EXISTING</t>
  </si>
  <si>
    <t>PROPOSED</t>
  </si>
  <si>
    <t>ORIGINAL COST</t>
  </si>
  <si>
    <t>BOOK</t>
  </si>
  <si>
    <t>PROBABLE</t>
  </si>
  <si>
    <t>NET</t>
  </si>
  <si>
    <t>AS OF</t>
  </si>
  <si>
    <t>DEPRECIATION</t>
  </si>
  <si>
    <t>RETIREMENT</t>
  </si>
  <si>
    <t>SURVIVOR</t>
  </si>
  <si>
    <t>SALVAGE</t>
  </si>
  <si>
    <t xml:space="preserve">   </t>
  </si>
  <si>
    <t>THEORETICAL</t>
  </si>
  <si>
    <t>RESERVE</t>
  </si>
  <si>
    <t>ACCOUNT</t>
  </si>
  <si>
    <t>DECEMBER 31, 2020</t>
  </si>
  <si>
    <t>DATE</t>
  </si>
  <si>
    <t>CURVE</t>
  </si>
  <si>
    <t>PERCENT</t>
  </si>
  <si>
    <t>VARIATION</t>
  </si>
  <si>
    <t>(1)</t>
  </si>
  <si>
    <t>(2)</t>
  </si>
  <si>
    <t>(3)</t>
  </si>
  <si>
    <t>(4)</t>
  </si>
  <si>
    <t>(5)</t>
  </si>
  <si>
    <t>(6)</t>
  </si>
  <si>
    <t>(9)</t>
  </si>
  <si>
    <t>(10)</t>
  </si>
  <si>
    <t>(11)</t>
  </si>
  <si>
    <t>ELECTRIC PLANT</t>
  </si>
  <si>
    <t>INTANGIBLE PLANT</t>
  </si>
  <si>
    <t>SOFTWARE - 5 YEAR</t>
  </si>
  <si>
    <t>-</t>
  </si>
  <si>
    <t>SQ</t>
  </si>
  <si>
    <t>SOFTWARE - 15 YEAR</t>
  </si>
  <si>
    <t>SOFTWARE - TRANSMISSION</t>
  </si>
  <si>
    <t>TOTAL INTANGIBLE PLANT</t>
  </si>
  <si>
    <t>STEAM PRODUCTION PLANT</t>
  </si>
  <si>
    <t>LAND AND LAND RIGHTS</t>
  </si>
  <si>
    <t>STRUCTURES AND IMPROVEMENTS</t>
  </si>
  <si>
    <t>EAST RIVER STATION</t>
  </si>
  <si>
    <t>L0.5 (A)</t>
  </si>
  <si>
    <t>TOTAL STRUCTURES AND IMPROVEMENTS</t>
  </si>
  <si>
    <t>BOILER PLANT EQUIPMENT</t>
  </si>
  <si>
    <t>TOTAL BOILER PLANT EQUIPMENT</t>
  </si>
  <si>
    <t>TURBOGENERATOR UNITS</t>
  </si>
  <si>
    <t>L0 (A)</t>
  </si>
  <si>
    <t>74TH STREET STATION</t>
  </si>
  <si>
    <t>TOTAL TURBOGENERATOR UNITS</t>
  </si>
  <si>
    <t>ACCESSORY ELECTRIC EQUIPMENT</t>
  </si>
  <si>
    <t>S0.5 (A)</t>
  </si>
  <si>
    <t>BROOKLYN GENERAL SPARE POWER EQUIPMENT</t>
  </si>
  <si>
    <t>R2.5 (A)</t>
  </si>
  <si>
    <t>TOTAL ACCESSORY ELECTRIC EQUIPMENT</t>
  </si>
  <si>
    <t>MISCELLANEOUS POWER PLANT EQUIPMENT</t>
  </si>
  <si>
    <t>S1 (A)</t>
  </si>
  <si>
    <t>TOTAL MISCELLANEOUS POWER PLANT EQUIPMENT</t>
  </si>
  <si>
    <t>TOTAL STEAM PRODUCTION PLANT</t>
  </si>
  <si>
    <t>OTHER PRODUCTION PLANT</t>
  </si>
  <si>
    <t>R1 (A)</t>
  </si>
  <si>
    <t>59TH STREET STATION</t>
  </si>
  <si>
    <t>FUEL HOLDERS, PRODUCERS AND ACCESSORIES</t>
  </si>
  <si>
    <t>HUDSON AVENUE</t>
  </si>
  <si>
    <t>TOTAL FUEL HOLDERS, PRODUCERS AND ACCESSORIES</t>
  </si>
  <si>
    <t>GENERATORS</t>
  </si>
  <si>
    <t>TOTAL GENERATORS</t>
  </si>
  <si>
    <t>R1.5 (A)</t>
  </si>
  <si>
    <t>TOTAL OTHER PRODUCTION PLANT</t>
  </si>
  <si>
    <t>TRANSMISSION PLANT</t>
  </si>
  <si>
    <t>LAND AND LAND RIGHTS - FEE</t>
  </si>
  <si>
    <t>LAND AND LAND USE - FUTURE USE</t>
  </si>
  <si>
    <t xml:space="preserve">STRUCTURES AND IMPROVEMENTS  </t>
  </si>
  <si>
    <t>R2</t>
  </si>
  <si>
    <t>STATION EQUIPMENT</t>
  </si>
  <si>
    <t>S0</t>
  </si>
  <si>
    <t>TOWERS AND FIXTURES</t>
  </si>
  <si>
    <t>R4</t>
  </si>
  <si>
    <t>OVERHEAD CONDUCTORS AND DEVICES</t>
  </si>
  <si>
    <t>UNDERGROUND CONDUIT</t>
  </si>
  <si>
    <t>S4</t>
  </si>
  <si>
    <t>UNDERGROUND CONDUIT - MANHATTAN AND BRONX</t>
  </si>
  <si>
    <t>UNDERGROUND CONDUIT - FUTURE USE</t>
  </si>
  <si>
    <t>UNDERGROUND CONDUCTORS AND DEVICES</t>
  </si>
  <si>
    <t>R2.5</t>
  </si>
  <si>
    <t>TOTAL TRANSMISSION PLANT</t>
  </si>
  <si>
    <t>DISTRIBUTION PLANT</t>
  </si>
  <si>
    <t>LAND AND LAND RIGHTS - EASEMENTS / LEASEHOLDS</t>
  </si>
  <si>
    <t>LAND AND LAND RIGHTS - EASEMENTS - FUTURE USE</t>
  </si>
  <si>
    <t>R1.5</t>
  </si>
  <si>
    <t>STATION EQUIPMENT - BQDM</t>
  </si>
  <si>
    <t>ENERGY STORAGE EQUIPMENT - BQDM</t>
  </si>
  <si>
    <t>POLES, TOWERS AND FIXTURES</t>
  </si>
  <si>
    <t>R1</t>
  </si>
  <si>
    <t>R0.5</t>
  </si>
  <si>
    <t>UNDERGROUND CONDUIT - BQDM</t>
  </si>
  <si>
    <t>UNDERGROUND CONDUCTORS AND DEVICES - BQDM</t>
  </si>
  <si>
    <t>LINE TRANSFORMERS - OVERHEAD</t>
  </si>
  <si>
    <t>LINE TRANSFORMERS - UNDERGROUND</t>
  </si>
  <si>
    <t>LINE TRANSFORMERS - UNDERGROUND - BQDM</t>
  </si>
  <si>
    <t>SERVICES - OVERHEAD</t>
  </si>
  <si>
    <t>SERVICES - UNDERGROUND</t>
  </si>
  <si>
    <t>METERS - ELECTROMECHANICAL</t>
  </si>
  <si>
    <t>METERS - SOLID STATE</t>
  </si>
  <si>
    <t>S1</t>
  </si>
  <si>
    <t>METERS - AMI</t>
  </si>
  <si>
    <t>S2</t>
  </si>
  <si>
    <t>METER INSTALLATIONS - ELECTROMECHANICAL</t>
  </si>
  <si>
    <t>(C)</t>
  </si>
  <si>
    <t>METER INSTALLATIONS - SOLID STATE</t>
  </si>
  <si>
    <t>METER INSTALLATIONS - AMI</t>
  </si>
  <si>
    <t>INSTALLATIONS ON CUSTOMERS' PREMISES</t>
  </si>
  <si>
    <t>TOTAL DISTRIBUTION PLANT</t>
  </si>
  <si>
    <t>TOTAL ELECTRIC PLANT</t>
  </si>
  <si>
    <t>RESERVE VARIATION PERCENTAGE</t>
  </si>
  <si>
    <t>GAS PLANT</t>
  </si>
  <si>
    <t>CAPITALIZED SOFTWARE - 5 YEAR</t>
  </si>
  <si>
    <t>OTHER STORAGE PLANT</t>
  </si>
  <si>
    <t>LAND AND LAND RIGHTS - LIQUEFIED STORAGE</t>
  </si>
  <si>
    <t xml:space="preserve">          </t>
  </si>
  <si>
    <t>GAS HOLDERS</t>
  </si>
  <si>
    <t>S2.5 (A)</t>
  </si>
  <si>
    <t>PURIFICATION EQUIPMENT</t>
  </si>
  <si>
    <t>LIQUEFACTION EQUIPMENT</t>
  </si>
  <si>
    <t>R4 (A)</t>
  </si>
  <si>
    <t>VAPORIZING EQUIPMENT</t>
  </si>
  <si>
    <t>COMPRESSOR EQUIPMENT</t>
  </si>
  <si>
    <t>MEASURING AND REGULATING EQUIPMENT</t>
  </si>
  <si>
    <t>OTHER EQUIPMENT</t>
  </si>
  <si>
    <t>S0 (A)</t>
  </si>
  <si>
    <t>TOTAL OTHER STORAGE PLANT</t>
  </si>
  <si>
    <t>S0.5</t>
  </si>
  <si>
    <t>MAINS - ALL OTHER</t>
  </si>
  <si>
    <t>MAINS - ALL OTHER - LEAK PRONE PIPE</t>
  </si>
  <si>
    <t>MAINS - CAST IRON</t>
  </si>
  <si>
    <t>MAINS - TUNNEL</t>
  </si>
  <si>
    <t>MAINS - STEEL - INTERRUPTIBLE</t>
  </si>
  <si>
    <t>COMPRESSOR STATION EQUIPMENT</t>
  </si>
  <si>
    <t>R3</t>
  </si>
  <si>
    <t>UNDERGROUND GAS STORAGE</t>
  </si>
  <si>
    <t>MAINS - STEEL INTERRUPTIBLE</t>
  </si>
  <si>
    <t>MAINS - CAST IRON INTERRUPTIBLE</t>
  </si>
  <si>
    <t>SERVICES - ALL OTHER</t>
  </si>
  <si>
    <t>SERVICES - ALL OTHER - LEAK PRONE PIPE</t>
  </si>
  <si>
    <t>SERVICES - INTERRUPTIBLE</t>
  </si>
  <si>
    <t>METERS - PURCHASES</t>
  </si>
  <si>
    <t>METERS - PURCHASES - AMI</t>
  </si>
  <si>
    <t>METERS - INSTALLATIONS</t>
  </si>
  <si>
    <t>METERS - INSTALLATIONS - AMI</t>
  </si>
  <si>
    <t>HOUSE REGULATORS- PURCHASES</t>
  </si>
  <si>
    <t>HOUSE REGULATORS- INSTALLATIONS</t>
  </si>
  <si>
    <t>TOTAL GAS PLANT</t>
  </si>
  <si>
    <t>COMMON PLANT</t>
  </si>
  <si>
    <t>SOFTWARE - 10 YEAR</t>
  </si>
  <si>
    <t>AMI SOFTWARE</t>
  </si>
  <si>
    <t>SOFTWARE - 5 YEAR - CLOUD</t>
  </si>
  <si>
    <t>AMI SOFTWARE - CLOUD</t>
  </si>
  <si>
    <t>ORACLE STRATEGIC AGREEMENT</t>
  </si>
  <si>
    <t>GENERAL PLANT</t>
  </si>
  <si>
    <t>STRUCTURES AND IMPROVEMENTS - CAPITAL LEASE</t>
  </si>
  <si>
    <t>OTHER OFFICE FURNITURE AND EQUIPMENT - FURNITURE</t>
  </si>
  <si>
    <t>OTHER OFFICE FURNITURE AND EQUIPMENT - MACHINES</t>
  </si>
  <si>
    <t>EDP EQUIPMENT</t>
  </si>
  <si>
    <t xml:space="preserve">EDP EQUIPMENT - ERRP </t>
  </si>
  <si>
    <t>TRANSPORTATION EQUIPMENT</t>
  </si>
  <si>
    <t>STORES EQUIPMENT</t>
  </si>
  <si>
    <t>TOOLS, SHOP AND GARAGE EQUIPMENT</t>
  </si>
  <si>
    <t>LABORATORY EQUIPMENT</t>
  </si>
  <si>
    <t>LABORATORY EQUIPMENT - EMB</t>
  </si>
  <si>
    <t>POWER OPERATED EQUIPMENT</t>
  </si>
  <si>
    <t>COMMUNICATION EQUIPMENT</t>
  </si>
  <si>
    <t>COMMUNICATION EQUIPMENT - AMI</t>
  </si>
  <si>
    <t>LIGHT TOWER LEASE</t>
  </si>
  <si>
    <t>COMMUNICATION EQUIPMENT - NG DETECTORS</t>
  </si>
  <si>
    <t>MISCELLANEOUS EQUIPMENT</t>
  </si>
  <si>
    <t>MISCELLANEOUS EQUIPMENT - SUB</t>
  </si>
  <si>
    <t>MISCELLANEOUS EQUIPMENT - EMB</t>
  </si>
  <si>
    <t>TOTAL GENERAL PLANT</t>
  </si>
  <si>
    <t>TOTAL COMMON PLANT</t>
  </si>
  <si>
    <t>GRAND TOTAL</t>
  </si>
  <si>
    <t>(A) LIFE SPAN METHOD IS USED.  CURVE SHOWN IS INTERIM SURVIVOR CURVE.</t>
  </si>
  <si>
    <t>(B) ACCUMULATED PROVISION FOR DEPRECIATION USED FOR COMPUTED RESERVE</t>
  </si>
  <si>
    <t>(C) THEORETICAL RESERVE FOR METER INSTALLATIONS IS BASED ON THE THEORETICAL RESERVE RATIO FOR METERS AND ZERO NET SALVAGE.</t>
  </si>
  <si>
    <t>(B)</t>
  </si>
  <si>
    <t>R3 (A)</t>
  </si>
  <si>
    <t>ND</t>
  </si>
  <si>
    <t/>
  </si>
  <si>
    <t>L1 (A)</t>
  </si>
  <si>
    <t>TRANSPORTATION EQUIPMENT - LIGHT TRUCKS</t>
  </si>
  <si>
    <t>SQUARE</t>
  </si>
  <si>
    <t>(7)</t>
  </si>
  <si>
    <t>(8)=(3)-(7)</t>
  </si>
  <si>
    <t>(12)</t>
  </si>
  <si>
    <t>(13)=(3)-(12)</t>
  </si>
  <si>
    <t>SOFTWARE - TRANSMISSION - CLOUD</t>
  </si>
  <si>
    <t>SOFTWARE - 15 YEAR - CLOUD</t>
  </si>
  <si>
    <t>STREET LIGHTING AND SIGNAL SYSTEMS - OVERHEAD</t>
  </si>
  <si>
    <t>STREET LIGHTING AND SIGNAL SYSTEMS - UNDERGROUND</t>
  </si>
  <si>
    <t>CAPITALIZED SOFTWARE - 5 YEAR - CLOUD</t>
  </si>
  <si>
    <t>Attachment 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</si>
</sst>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0_);\(0\)"/>
    <numFmt numFmtId="166" formatCode="_(* #,##0_);_(* \(#,##0\);_(* &quot;-&quot;??_);_(@_)"/>
    <numFmt numFmtId="167" formatCode="mm\-yyyy"/>
    <numFmt numFmtId="168" formatCode="0.000"/>
  </numFmts>
  <fonts count="7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164" fontId="0" fillId="0" borderId="0"/>
    <xf numFmtId="43" fontId="1" fillId="0" borderId="0" applyFont="0" applyFill="0" applyBorder="0" applyAlignment="0" applyProtection="0"/>
    <xf numFmtId="164" fontId="1" fillId="0" borderId="0"/>
    <xf numFmtId="43" fontId="1" fillId="0" borderId="0" applyFont="0" applyFill="0" applyBorder="0" applyAlignment="0" applyProtection="0"/>
    <xf numFmtId="164" fontId="4" fillId="0" borderId="0"/>
    <xf numFmtId="0" fontId="5" fillId="0" borderId="0"/>
    <xf numFmtId="9" fontId="1" fillId="0" borderId="0" applyFont="0" applyFill="0" applyBorder="0" applyAlignment="0" applyProtection="0"/>
  </cellStyleXfs>
  <cellXfs count="129">
    <xf numFmtId="164" fontId="0" fillId="0" borderId="0" xfId="0"/>
    <xf numFmtId="2" fontId="1" fillId="0" borderId="0" xfId="0" applyNumberFormat="1" applyFont="1"/>
    <xf numFmtId="164" fontId="1" fillId="0" borderId="0" xfId="0" applyFont="1"/>
    <xf numFmtId="39" fontId="1" fillId="0" borderId="0" xfId="0" applyNumberFormat="1" applyFont="1"/>
    <xf numFmtId="166" fontId="1" fillId="0" borderId="0" xfId="1" applyNumberFormat="1" applyFont="1" applyAlignment="1"/>
    <xf numFmtId="37" fontId="1" fillId="0" borderId="0" xfId="0" applyNumberFormat="1" applyFont="1"/>
    <xf numFmtId="0" fontId="1" fillId="0" borderId="0" xfId="0" applyNumberFormat="1" applyFont="1"/>
    <xf numFmtId="165" fontId="1" fillId="0" borderId="0" xfId="0" applyNumberFormat="1" applyFont="1"/>
    <xf numFmtId="43" fontId="2" fillId="0" borderId="0" xfId="3" applyFont="1" applyFill="1" applyAlignment="1">
      <alignment horizontal="center"/>
    </xf>
    <xf numFmtId="43" fontId="2" fillId="0" borderId="2" xfId="3" quotePrefix="1" applyFont="1" applyFill="1" applyBorder="1" applyAlignment="1">
      <alignment horizontal="center"/>
    </xf>
    <xf numFmtId="43" fontId="2" fillId="0" borderId="2" xfId="3" applyFont="1" applyFill="1" applyBorder="1" applyAlignment="1">
      <alignment horizontal="center"/>
    </xf>
    <xf numFmtId="43" fontId="1" fillId="0" borderId="0" xfId="1" applyFont="1" applyAlignment="1"/>
    <xf numFmtId="43" fontId="0" fillId="0" borderId="0" xfId="1" applyFont="1" applyFill="1" applyBorder="1"/>
    <xf numFmtId="166" fontId="1" fillId="0" borderId="0" xfId="1" applyNumberFormat="1" applyFont="1" applyFill="1" applyAlignment="1">
      <alignment horizontal="center"/>
    </xf>
    <xf numFmtId="43" fontId="0" fillId="0" borderId="1" xfId="1" applyFont="1" applyFill="1" applyBorder="1"/>
    <xf numFmtId="43" fontId="0" fillId="0" borderId="0" xfId="1" applyFont="1" applyFill="1"/>
    <xf numFmtId="166" fontId="1" fillId="0" borderId="1" xfId="1" applyNumberFormat="1" applyFont="1" applyFill="1" applyBorder="1"/>
    <xf numFmtId="166" fontId="1" fillId="0" borderId="0" xfId="1" applyNumberFormat="1" applyFont="1" applyFill="1" applyBorder="1" applyAlignment="1"/>
    <xf numFmtId="166" fontId="1" fillId="0" borderId="0" xfId="1" applyNumberFormat="1" applyFont="1" applyFill="1" applyBorder="1"/>
    <xf numFmtId="43" fontId="1" fillId="0" borderId="0" xfId="3" applyFont="1" applyFill="1" applyBorder="1" applyAlignment="1"/>
    <xf numFmtId="166" fontId="1" fillId="0" borderId="0" xfId="1" quotePrefix="1" applyNumberFormat="1" applyFont="1" applyFill="1" applyAlignment="1">
      <alignment horizontal="center"/>
    </xf>
    <xf numFmtId="166" fontId="2" fillId="0" borderId="0" xfId="3" applyNumberFormat="1" applyFont="1" applyFill="1" applyBorder="1" applyAlignment="1"/>
    <xf numFmtId="166" fontId="5" fillId="0" borderId="0" xfId="3" applyNumberFormat="1" applyFont="1" applyFill="1"/>
    <xf numFmtId="10" fontId="2" fillId="0" borderId="0" xfId="6" applyNumberFormat="1" applyFont="1" applyFill="1" applyBorder="1" applyAlignment="1"/>
    <xf numFmtId="43" fontId="1" fillId="0" borderId="0" xfId="1" applyFont="1" applyFill="1" applyAlignment="1"/>
    <xf numFmtId="166" fontId="1" fillId="0" borderId="0" xfId="3" applyNumberFormat="1" applyFont="1" applyFill="1" applyAlignment="1"/>
    <xf numFmtId="166" fontId="1" fillId="0" borderId="0" xfId="1" applyNumberFormat="1" applyFont="1" applyFill="1" applyAlignment="1"/>
    <xf numFmtId="166" fontId="5" fillId="0" borderId="0" xfId="3" applyNumberFormat="1" applyFont="1" applyFill="1" applyAlignment="1">
      <alignment horizontal="center"/>
    </xf>
    <xf numFmtId="166" fontId="5" fillId="0" borderId="0" xfId="3" applyNumberFormat="1" applyFont="1" applyFill="1" applyBorder="1"/>
    <xf numFmtId="43" fontId="1" fillId="0" borderId="1" xfId="1" applyFont="1" applyFill="1" applyBorder="1" applyAlignment="1"/>
    <xf numFmtId="166" fontId="5" fillId="0" borderId="0" xfId="1" applyNumberFormat="1" applyFont="1" applyFill="1"/>
    <xf numFmtId="43" fontId="2" fillId="0" borderId="0" xfId="1" applyFont="1" applyFill="1" applyAlignment="1"/>
    <xf numFmtId="43" fontId="1" fillId="0" borderId="0" xfId="1" applyFont="1" applyFill="1" applyBorder="1" applyAlignment="1"/>
    <xf numFmtId="166" fontId="5" fillId="0" borderId="0" xfId="3" applyNumberFormat="1" applyFont="1" applyFill="1" applyBorder="1" applyAlignment="1">
      <alignment horizontal="center"/>
    </xf>
    <xf numFmtId="43" fontId="5" fillId="0" borderId="0" xfId="3" applyFont="1" applyFill="1"/>
    <xf numFmtId="43" fontId="2" fillId="0" borderId="1" xfId="1" applyFont="1" applyFill="1" applyBorder="1" applyAlignment="1"/>
    <xf numFmtId="166" fontId="2" fillId="0" borderId="1" xfId="1" applyNumberFormat="1" applyFont="1" applyFill="1" applyBorder="1" applyAlignment="1"/>
    <xf numFmtId="166" fontId="5" fillId="0" borderId="0" xfId="1" applyNumberFormat="1" applyFont="1" applyFill="1" applyBorder="1"/>
    <xf numFmtId="43" fontId="2" fillId="0" borderId="0" xfId="1" applyFont="1" applyFill="1" applyBorder="1" applyAlignment="1"/>
    <xf numFmtId="166" fontId="2" fillId="0" borderId="0" xfId="1" applyNumberFormat="1" applyFont="1" applyFill="1" applyBorder="1" applyAlignment="1"/>
    <xf numFmtId="166" fontId="5" fillId="0" borderId="0" xfId="3" applyNumberFormat="1" applyFont="1" applyFill="1" applyAlignment="1"/>
    <xf numFmtId="166" fontId="5" fillId="0" borderId="0" xfId="3" applyNumberFormat="1" applyFont="1" applyFill="1" applyAlignment="1">
      <alignment horizontal="left"/>
    </xf>
    <xf numFmtId="43" fontId="2" fillId="0" borderId="3" xfId="1" applyFont="1" applyFill="1" applyBorder="1" applyAlignment="1"/>
    <xf numFmtId="166" fontId="2" fillId="0" borderId="3" xfId="1" applyNumberFormat="1" applyFont="1" applyFill="1" applyBorder="1" applyAlignment="1"/>
    <xf numFmtId="2" fontId="2" fillId="0" borderId="0" xfId="0" applyNumberFormat="1" applyFont="1" applyAlignment="1">
      <alignment horizontal="centerContinuous"/>
    </xf>
    <xf numFmtId="166" fontId="2" fillId="0" borderId="0" xfId="1" applyNumberFormat="1" applyFont="1" applyFill="1" applyAlignment="1">
      <alignment horizontal="centerContinuous"/>
    </xf>
    <xf numFmtId="0" fontId="2" fillId="0" borderId="0" xfId="0" applyNumberFormat="1" applyFont="1" applyAlignment="1">
      <alignment horizontal="centerContinuous"/>
    </xf>
    <xf numFmtId="164" fontId="1" fillId="0" borderId="0" xfId="0" applyFont="1" applyAlignment="1">
      <alignment horizontal="centerContinuous"/>
    </xf>
    <xf numFmtId="39" fontId="1" fillId="0" borderId="0" xfId="0" applyNumberFormat="1" applyFont="1" applyAlignment="1">
      <alignment horizontal="centerContinuous"/>
    </xf>
    <xf numFmtId="166" fontId="1" fillId="0" borderId="0" xfId="1" applyNumberFormat="1" applyFont="1" applyFill="1" applyAlignment="1">
      <alignment horizontal="centerContinuous"/>
    </xf>
    <xf numFmtId="37" fontId="1" fillId="0" borderId="0" xfId="0" applyNumberFormat="1" applyFont="1" applyAlignment="1">
      <alignment horizontal="centerContinuous"/>
    </xf>
    <xf numFmtId="0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2" fillId="0" borderId="1" xfId="0" applyNumberFormat="1" applyFont="1" applyBorder="1" applyAlignment="1">
      <alignment horizontal="centerContinuous"/>
    </xf>
    <xf numFmtId="164" fontId="2" fillId="0" borderId="1" xfId="0" applyFont="1" applyBorder="1" applyAlignment="1">
      <alignment horizontal="centerContinuous"/>
    </xf>
    <xf numFmtId="165" fontId="2" fillId="0" borderId="1" xfId="0" applyNumberFormat="1" applyFont="1" applyBorder="1" applyAlignment="1">
      <alignment horizontal="centerContinuous"/>
    </xf>
    <xf numFmtId="37" fontId="2" fillId="0" borderId="1" xfId="0" applyNumberFormat="1" applyFont="1" applyBorder="1" applyAlignment="1">
      <alignment horizontal="centerContinuous"/>
    </xf>
    <xf numFmtId="39" fontId="2" fillId="0" borderId="0" xfId="0" applyNumberFormat="1" applyFont="1" applyAlignment="1">
      <alignment horizontal="center"/>
    </xf>
    <xf numFmtId="166" fontId="2" fillId="0" borderId="0" xfId="1" applyNumberFormat="1" applyFont="1" applyFill="1" applyAlignment="1">
      <alignment horizontal="center"/>
    </xf>
    <xf numFmtId="164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1" fillId="0" borderId="0" xfId="2"/>
    <xf numFmtId="37" fontId="1" fillId="0" borderId="0" xfId="2" applyNumberFormat="1"/>
    <xf numFmtId="39" fontId="2" fillId="0" borderId="0" xfId="0" applyNumberFormat="1" applyFont="1" applyAlignment="1">
      <alignment horizontal="centerContinuous"/>
    </xf>
    <xf numFmtId="164" fontId="2" fillId="0" borderId="0" xfId="0" applyFont="1" applyAlignment="1">
      <alignment horizontal="centerContinuous"/>
    </xf>
    <xf numFmtId="164" fontId="1" fillId="0" borderId="0" xfId="0" applyFont="1" applyAlignment="1">
      <alignment horizontal="center"/>
    </xf>
    <xf numFmtId="164" fontId="2" fillId="0" borderId="0" xfId="0" quotePrefix="1" applyFont="1" applyAlignment="1">
      <alignment horizontal="center"/>
    </xf>
    <xf numFmtId="164" fontId="2" fillId="0" borderId="1" xfId="0" applyFont="1" applyBorder="1" applyAlignment="1">
      <alignment horizontal="center"/>
    </xf>
    <xf numFmtId="164" fontId="1" fillId="0" borderId="1" xfId="0" applyFont="1" applyBorder="1" applyAlignment="1">
      <alignment horizontal="centerContinuous"/>
    </xf>
    <xf numFmtId="164" fontId="2" fillId="0" borderId="0" xfId="2" applyFont="1" applyAlignment="1">
      <alignment horizontal="center"/>
    </xf>
    <xf numFmtId="2" fontId="2" fillId="0" borderId="0" xfId="0" applyNumberFormat="1" applyFont="1"/>
    <xf numFmtId="164" fontId="2" fillId="0" borderId="2" xfId="0" applyFont="1" applyBorder="1" applyAlignment="1">
      <alignment horizontal="centerContinuous"/>
    </xf>
    <xf numFmtId="164" fontId="2" fillId="0" borderId="0" xfId="0" applyFont="1"/>
    <xf numFmtId="39" fontId="2" fillId="0" borderId="2" xfId="0" quotePrefix="1" applyNumberFormat="1" applyFont="1" applyBorder="1" applyAlignment="1">
      <alignment horizontal="center"/>
    </xf>
    <xf numFmtId="37" fontId="2" fillId="0" borderId="2" xfId="0" quotePrefix="1" applyNumberFormat="1" applyFont="1" applyBorder="1" applyAlignment="1">
      <alignment horizontal="center"/>
    </xf>
    <xf numFmtId="37" fontId="2" fillId="0" borderId="0" xfId="0" applyNumberFormat="1" applyFont="1"/>
    <xf numFmtId="0" fontId="2" fillId="0" borderId="0" xfId="0" quotePrefix="1" applyNumberFormat="1" applyFont="1" applyAlignment="1">
      <alignment horizontal="centerContinuous"/>
    </xf>
    <xf numFmtId="165" fontId="2" fillId="0" borderId="2" xfId="0" quotePrefix="1" applyNumberFormat="1" applyFont="1" applyBorder="1" applyAlignment="1">
      <alignment horizontal="center"/>
    </xf>
    <xf numFmtId="165" fontId="2" fillId="0" borderId="0" xfId="2" applyNumberFormat="1" applyFont="1"/>
    <xf numFmtId="2" fontId="3" fillId="0" borderId="0" xfId="0" applyNumberFormat="1" applyFont="1"/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left"/>
    </xf>
    <xf numFmtId="166" fontId="2" fillId="0" borderId="0" xfId="1" applyNumberFormat="1" applyFont="1" applyFill="1" applyAlignment="1"/>
    <xf numFmtId="43" fontId="1" fillId="0" borderId="0" xfId="3" applyFont="1" applyFill="1" applyAlignment="1"/>
    <xf numFmtId="37" fontId="1" fillId="0" borderId="0" xfId="4" applyNumberFormat="1" applyFont="1"/>
    <xf numFmtId="164" fontId="1" fillId="0" borderId="0" xfId="0" applyFont="1" applyAlignment="1">
      <alignment horizontal="left" indent="2"/>
    </xf>
    <xf numFmtId="167" fontId="1" fillId="0" borderId="0" xfId="0" applyNumberFormat="1" applyFont="1" applyAlignment="1">
      <alignment horizontal="center"/>
    </xf>
    <xf numFmtId="164" fontId="1" fillId="0" borderId="0" xfId="0" applyFont="1" applyAlignment="1">
      <alignment horizontal="left"/>
    </xf>
    <xf numFmtId="43" fontId="1" fillId="0" borderId="0" xfId="1" applyFont="1" applyFill="1" applyBorder="1"/>
    <xf numFmtId="43" fontId="1" fillId="0" borderId="1" xfId="1" applyFont="1" applyFill="1" applyBorder="1"/>
    <xf numFmtId="43" fontId="2" fillId="0" borderId="0" xfId="1" applyFont="1" applyFill="1" applyBorder="1"/>
    <xf numFmtId="166" fontId="2" fillId="0" borderId="0" xfId="1" applyNumberFormat="1" applyFont="1" applyFill="1" applyBorder="1"/>
    <xf numFmtId="37" fontId="2" fillId="0" borderId="0" xfId="4" applyNumberFormat="1" applyFont="1"/>
    <xf numFmtId="167" fontId="1" fillId="0" borderId="0" xfId="0" applyNumberFormat="1" applyFont="1"/>
    <xf numFmtId="164" fontId="2" fillId="0" borderId="0" xfId="0" applyFont="1" applyAlignment="1">
      <alignment horizontal="left"/>
    </xf>
    <xf numFmtId="166" fontId="1" fillId="0" borderId="0" xfId="1" applyNumberFormat="1" applyFont="1" applyFill="1"/>
    <xf numFmtId="43" fontId="2" fillId="0" borderId="1" xfId="1" applyFont="1" applyFill="1" applyBorder="1"/>
    <xf numFmtId="166" fontId="2" fillId="0" borderId="1" xfId="1" applyNumberFormat="1" applyFont="1" applyFill="1" applyBorder="1"/>
    <xf numFmtId="43" fontId="2" fillId="0" borderId="3" xfId="1" applyFont="1" applyFill="1" applyBorder="1"/>
    <xf numFmtId="39" fontId="2" fillId="0" borderId="0" xfId="0" applyNumberFormat="1" applyFont="1"/>
    <xf numFmtId="166" fontId="2" fillId="0" borderId="3" xfId="1" applyNumberFormat="1" applyFont="1" applyFill="1" applyBorder="1"/>
    <xf numFmtId="0" fontId="5" fillId="0" borderId="0" xfId="5"/>
    <xf numFmtId="164" fontId="2" fillId="0" borderId="0" xfId="2" applyFont="1"/>
    <xf numFmtId="164" fontId="1" fillId="0" borderId="0" xfId="5" applyNumberFormat="1" applyFont="1"/>
    <xf numFmtId="2" fontId="1" fillId="0" borderId="0" xfId="5" applyNumberFormat="1" applyFont="1"/>
    <xf numFmtId="2" fontId="3" fillId="0" borderId="0" xfId="5" applyNumberFormat="1" applyFont="1"/>
    <xf numFmtId="2" fontId="2" fillId="0" borderId="0" xfId="5" applyNumberFormat="1" applyFont="1"/>
    <xf numFmtId="166" fontId="1" fillId="0" borderId="4" xfId="1" applyNumberFormat="1" applyFont="1" applyFill="1" applyBorder="1"/>
    <xf numFmtId="166" fontId="2" fillId="0" borderId="0" xfId="1" applyNumberFormat="1" applyFont="1" applyFill="1"/>
    <xf numFmtId="0" fontId="1" fillId="0" borderId="0" xfId="5" applyFont="1"/>
    <xf numFmtId="0" fontId="2" fillId="0" borderId="0" xfId="5" applyFont="1"/>
    <xf numFmtId="43" fontId="1" fillId="0" borderId="0" xfId="1" applyFont="1" applyBorder="1"/>
    <xf numFmtId="166" fontId="1" fillId="0" borderId="0" xfId="1" applyNumberFormat="1" applyFont="1" applyBorder="1"/>
    <xf numFmtId="43" fontId="1" fillId="0" borderId="1" xfId="1" applyFont="1" applyBorder="1"/>
    <xf numFmtId="166" fontId="1" fillId="0" borderId="1" xfId="1" applyNumberFormat="1" applyFont="1" applyBorder="1"/>
    <xf numFmtId="166" fontId="1" fillId="0" borderId="0" xfId="1" applyNumberFormat="1" applyFont="1" applyAlignment="1">
      <alignment horizontal="center"/>
    </xf>
    <xf numFmtId="43" fontId="2" fillId="0" borderId="1" xfId="1" applyFont="1" applyBorder="1" applyAlignment="1"/>
    <xf numFmtId="166" fontId="2" fillId="0" borderId="1" xfId="1" applyNumberFormat="1" applyFont="1" applyBorder="1" applyAlignment="1"/>
    <xf numFmtId="166" fontId="5" fillId="0" borderId="1" xfId="1" applyNumberFormat="1" applyFont="1" applyFill="1" applyBorder="1"/>
    <xf numFmtId="166" fontId="1" fillId="0" borderId="0" xfId="1" applyNumberFormat="1" applyFont="1" applyFill="1" applyBorder="1" applyAlignment="1">
      <alignment horizontal="center"/>
    </xf>
    <xf numFmtId="168" fontId="1" fillId="0" borderId="0" xfId="0" applyNumberFormat="1" applyFont="1"/>
    <xf numFmtId="166" fontId="1" fillId="0" borderId="1" xfId="1" applyNumberFormat="1" applyFont="1" applyFill="1" applyBorder="1" applyAlignment="1"/>
    <xf numFmtId="164" fontId="2" fillId="0" borderId="0" xfId="5" applyNumberFormat="1" applyFont="1"/>
    <xf numFmtId="166" fontId="6" fillId="0" borderId="0" xfId="3" applyNumberFormat="1" applyFont="1" applyFill="1"/>
    <xf numFmtId="166" fontId="2" fillId="0" borderId="0" xfId="1" applyNumberFormat="1" applyFont="1"/>
    <xf numFmtId="0" fontId="2" fillId="0" borderId="0" xfId="0" applyNumberFormat="1" applyFont="1"/>
    <xf numFmtId="166" fontId="6" fillId="0" borderId="0" xfId="3" applyNumberFormat="1" applyFont="1" applyFill="1" applyAlignment="1">
      <alignment horizontal="center"/>
    </xf>
    <xf numFmtId="167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left"/>
    </xf>
  </cellXfs>
  <cellStyles count="7">
    <cellStyle name="Comma" xfId="1" builtinId="3"/>
    <cellStyle name="Comma 2" xfId="3" xr:uid="{1ABAE259-8773-405C-8566-B6DF2660E199}"/>
    <cellStyle name="Normal" xfId="0" builtinId="0"/>
    <cellStyle name="Normal 2" xfId="2" xr:uid="{FEABBEB0-387A-4124-BAA4-25DF7806CB95}"/>
    <cellStyle name="Normal 5" xfId="5" xr:uid="{4F2CD817-A1A0-4208-A27F-4BEE9379EA81}"/>
    <cellStyle name="Normal_ACCTS" xfId="4" xr:uid="{052E7CA3-D7AF-4F43-A0DD-5D8DB2C6AC79}"/>
    <cellStyle name="Percent 2" xfId="6" xr:uid="{B97D301B-1DC5-4A18-8A3C-65EFAFADBE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75165-DDC9-4152-BEB3-9370141A4A50}">
  <sheetPr transitionEvaluation="1">
    <tabColor theme="0"/>
    <pageSetUpPr autoPageBreaks="0" fitToPage="1"/>
  </sheetPr>
  <dimension ref="A1:AI252"/>
  <sheetViews>
    <sheetView tabSelected="1" topLeftCell="D1" zoomScale="70" zoomScaleNormal="70" zoomScaleSheetLayoutView="65" workbookViewId="0">
      <selection activeCell="AC2" sqref="AC2"/>
    </sheetView>
  </sheetViews>
  <sheetFormatPr defaultColWidth="8.81640625" defaultRowHeight="15" x14ac:dyDescent="0.25"/>
  <cols>
    <col min="1" max="1" width="8.453125" style="1" customWidth="1"/>
    <col min="2" max="2" width="2.81640625" style="1" customWidth="1"/>
    <col min="3" max="3" width="53.453125" style="2" customWidth="1"/>
    <col min="4" max="4" width="2.54296875" style="2" customWidth="1"/>
    <col min="5" max="5" width="22.81640625" style="11" bestFit="1" customWidth="1"/>
    <col min="6" max="6" width="3" style="3" customWidth="1"/>
    <col min="7" max="7" width="19.36328125" style="4" customWidth="1"/>
    <col min="8" max="8" width="2.453125" style="5" customWidth="1"/>
    <col min="9" max="9" width="12" style="2" customWidth="1"/>
    <col min="10" max="10" width="2.54296875" style="2" customWidth="1"/>
    <col min="11" max="11" width="6.6328125" style="6" customWidth="1"/>
    <col min="12" max="12" width="1.36328125" style="2" customWidth="1"/>
    <col min="13" max="13" width="6.6328125" style="2" customWidth="1"/>
    <col min="14" max="14" width="2.81640625" style="2" customWidth="1"/>
    <col min="15" max="15" width="9.81640625" style="7" customWidth="1"/>
    <col min="16" max="16" width="2.81640625" style="2" customWidth="1"/>
    <col min="17" max="17" width="19.1796875" style="4" bestFit="1" customWidth="1"/>
    <col min="18" max="18" width="3.453125" style="4" bestFit="1" customWidth="1"/>
    <col min="19" max="19" width="18.81640625" style="4" bestFit="1" customWidth="1"/>
    <col min="20" max="20" width="2.453125" style="5" customWidth="1"/>
    <col min="21" max="21" width="12" style="2" customWidth="1"/>
    <col min="22" max="22" width="2.54296875" style="2" customWidth="1"/>
    <col min="23" max="23" width="6.6328125" style="6" customWidth="1"/>
    <col min="24" max="24" width="1.36328125" style="2" customWidth="1"/>
    <col min="25" max="25" width="6.6328125" style="2" customWidth="1"/>
    <col min="26" max="26" width="2.81640625" style="2" customWidth="1"/>
    <col min="27" max="27" width="9.81640625" style="7" customWidth="1"/>
    <col min="28" max="28" width="2.81640625" style="2" customWidth="1"/>
    <col min="29" max="29" width="19.1796875" style="4" bestFit="1" customWidth="1"/>
    <col min="30" max="30" width="3.453125" style="4" bestFit="1" customWidth="1"/>
    <col min="31" max="31" width="18.81640625" style="4" bestFit="1" customWidth="1"/>
    <col min="32" max="16384" width="8.81640625" style="2"/>
  </cols>
  <sheetData>
    <row r="1" spans="1:31" ht="15.6" x14ac:dyDescent="0.3">
      <c r="A1" s="44" t="s">
        <v>0</v>
      </c>
      <c r="B1" s="44"/>
      <c r="C1" s="44"/>
      <c r="D1" s="44"/>
      <c r="E1" s="44"/>
      <c r="F1" s="44"/>
      <c r="G1" s="45"/>
      <c r="H1" s="44"/>
      <c r="I1" s="44"/>
      <c r="J1" s="44"/>
      <c r="K1" s="46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6"/>
      <c r="X1" s="44"/>
      <c r="Y1" s="44"/>
      <c r="Z1" s="44"/>
      <c r="AA1" s="44"/>
      <c r="AB1" s="44"/>
      <c r="AC1" s="44"/>
      <c r="AD1" s="44"/>
      <c r="AE1" s="44"/>
    </row>
    <row r="2" spans="1:31" ht="15.6" x14ac:dyDescent="0.3">
      <c r="A2" s="44"/>
      <c r="B2" s="44"/>
      <c r="C2" s="44"/>
      <c r="D2" s="44"/>
      <c r="E2" s="44"/>
      <c r="F2" s="44"/>
      <c r="G2" s="45"/>
      <c r="H2" s="44"/>
      <c r="I2" s="44"/>
      <c r="J2" s="44"/>
      <c r="K2" s="46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6"/>
      <c r="X2" s="44"/>
      <c r="Y2" s="44"/>
      <c r="Z2" s="44"/>
      <c r="AA2" s="44"/>
      <c r="AB2" s="44"/>
      <c r="AC2" s="44" t="s">
        <v>200</v>
      </c>
      <c r="AD2" s="44"/>
      <c r="AE2" s="44"/>
    </row>
    <row r="3" spans="1:31" ht="15.6" x14ac:dyDescent="0.3">
      <c r="A3" s="44" t="s">
        <v>1</v>
      </c>
      <c r="B3" s="44"/>
      <c r="C3" s="44"/>
      <c r="D3" s="44"/>
      <c r="E3" s="44"/>
      <c r="F3" s="44"/>
      <c r="G3" s="45"/>
      <c r="H3" s="44"/>
      <c r="I3" s="44"/>
      <c r="J3" s="44"/>
      <c r="K3" s="46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6"/>
      <c r="X3" s="44"/>
      <c r="Y3" s="44"/>
      <c r="Z3" s="44"/>
      <c r="AA3" s="44"/>
      <c r="AB3" s="44"/>
      <c r="AC3" s="44"/>
      <c r="AD3" s="44"/>
      <c r="AE3" s="44"/>
    </row>
    <row r="4" spans="1:31" ht="15.6" x14ac:dyDescent="0.3">
      <c r="A4" s="44"/>
      <c r="B4" s="44"/>
      <c r="C4" s="47"/>
      <c r="D4" s="47"/>
      <c r="E4" s="48"/>
      <c r="F4" s="48"/>
      <c r="G4" s="49"/>
      <c r="H4" s="50"/>
      <c r="I4" s="47"/>
      <c r="J4" s="47"/>
      <c r="K4" s="51"/>
      <c r="M4" s="47"/>
      <c r="N4" s="47"/>
      <c r="O4" s="52"/>
      <c r="P4" s="47"/>
      <c r="Q4" s="50"/>
      <c r="R4" s="47"/>
      <c r="S4" s="50"/>
      <c r="T4" s="50"/>
      <c r="U4" s="47"/>
      <c r="V4" s="47"/>
      <c r="W4" s="51"/>
      <c r="Y4" s="47"/>
      <c r="Z4" s="47"/>
      <c r="AA4" s="52"/>
      <c r="AB4" s="47"/>
      <c r="AC4" s="50"/>
      <c r="AD4" s="47"/>
      <c r="AE4" s="50"/>
    </row>
    <row r="5" spans="1:31" ht="15.6" x14ac:dyDescent="0.3">
      <c r="E5" s="3"/>
      <c r="G5" s="26"/>
      <c r="I5" s="53" t="s">
        <v>2</v>
      </c>
      <c r="J5" s="54"/>
      <c r="K5" s="53"/>
      <c r="L5" s="54"/>
      <c r="M5" s="54"/>
      <c r="N5" s="54"/>
      <c r="O5" s="55"/>
      <c r="P5" s="54"/>
      <c r="Q5" s="56"/>
      <c r="R5" s="54"/>
      <c r="S5" s="56"/>
      <c r="U5" s="54" t="s">
        <v>3</v>
      </c>
      <c r="V5" s="54"/>
      <c r="W5" s="53"/>
      <c r="X5" s="54"/>
      <c r="Y5" s="54"/>
      <c r="Z5" s="54"/>
      <c r="AA5" s="55"/>
      <c r="AB5" s="54"/>
      <c r="AC5" s="56"/>
      <c r="AD5" s="54"/>
      <c r="AE5" s="56"/>
    </row>
    <row r="6" spans="1:31" ht="15.6" x14ac:dyDescent="0.3">
      <c r="E6" s="57" t="s">
        <v>4</v>
      </c>
      <c r="G6" s="58" t="s">
        <v>5</v>
      </c>
      <c r="I6" s="59" t="s">
        <v>6</v>
      </c>
      <c r="O6" s="60" t="s">
        <v>7</v>
      </c>
      <c r="Q6" s="61"/>
      <c r="R6" s="62"/>
      <c r="S6" s="61"/>
      <c r="U6" s="59" t="s">
        <v>6</v>
      </c>
      <c r="AA6" s="60" t="s">
        <v>7</v>
      </c>
      <c r="AC6" s="61"/>
      <c r="AD6" s="62"/>
      <c r="AE6" s="61"/>
    </row>
    <row r="7" spans="1:31" ht="15.6" x14ac:dyDescent="0.3">
      <c r="E7" s="57" t="s">
        <v>8</v>
      </c>
      <c r="F7" s="63"/>
      <c r="G7" s="58" t="s">
        <v>9</v>
      </c>
      <c r="I7" s="59" t="s">
        <v>10</v>
      </c>
      <c r="K7" s="46" t="s">
        <v>11</v>
      </c>
      <c r="L7" s="64"/>
      <c r="M7" s="47"/>
      <c r="N7" s="65"/>
      <c r="O7" s="60" t="s">
        <v>12</v>
      </c>
      <c r="P7" s="2" t="s">
        <v>13</v>
      </c>
      <c r="Q7" s="8" t="s">
        <v>14</v>
      </c>
      <c r="R7" s="62"/>
      <c r="S7" s="8" t="s">
        <v>15</v>
      </c>
      <c r="U7" s="59" t="s">
        <v>10</v>
      </c>
      <c r="W7" s="46" t="s">
        <v>11</v>
      </c>
      <c r="X7" s="64"/>
      <c r="Y7" s="47"/>
      <c r="Z7" s="65"/>
      <c r="AA7" s="60" t="s">
        <v>12</v>
      </c>
      <c r="AB7" s="2" t="s">
        <v>13</v>
      </c>
      <c r="AC7" s="8" t="s">
        <v>14</v>
      </c>
      <c r="AD7" s="62"/>
      <c r="AE7" s="8" t="s">
        <v>15</v>
      </c>
    </row>
    <row r="8" spans="1:31" ht="15.6" x14ac:dyDescent="0.3">
      <c r="C8" s="64" t="s">
        <v>16</v>
      </c>
      <c r="E8" s="66" t="s">
        <v>17</v>
      </c>
      <c r="F8" s="63"/>
      <c r="G8" s="58" t="s">
        <v>15</v>
      </c>
      <c r="I8" s="67" t="s">
        <v>18</v>
      </c>
      <c r="K8" s="53" t="s">
        <v>19</v>
      </c>
      <c r="L8" s="54"/>
      <c r="M8" s="68"/>
      <c r="N8" s="65"/>
      <c r="O8" s="60" t="s">
        <v>20</v>
      </c>
      <c r="Q8" s="8" t="s">
        <v>15</v>
      </c>
      <c r="R8" s="69"/>
      <c r="S8" s="8" t="s">
        <v>21</v>
      </c>
      <c r="U8" s="67" t="s">
        <v>18</v>
      </c>
      <c r="W8" s="53" t="s">
        <v>19</v>
      </c>
      <c r="X8" s="54"/>
      <c r="Y8" s="68"/>
      <c r="Z8" s="65"/>
      <c r="AA8" s="60" t="s">
        <v>20</v>
      </c>
      <c r="AC8" s="8" t="s">
        <v>15</v>
      </c>
      <c r="AD8" s="69"/>
      <c r="AE8" s="8" t="s">
        <v>21</v>
      </c>
    </row>
    <row r="9" spans="1:31" s="72" customFormat="1" ht="15.6" x14ac:dyDescent="0.3">
      <c r="A9" s="70"/>
      <c r="B9" s="70"/>
      <c r="C9" s="71" t="s">
        <v>22</v>
      </c>
      <c r="D9" s="72" t="s">
        <v>13</v>
      </c>
      <c r="E9" s="73" t="s">
        <v>23</v>
      </c>
      <c r="F9" s="63"/>
      <c r="G9" s="74" t="s">
        <v>24</v>
      </c>
      <c r="H9" s="75" t="s">
        <v>13</v>
      </c>
      <c r="I9" s="66" t="s">
        <v>25</v>
      </c>
      <c r="K9" s="76" t="s">
        <v>26</v>
      </c>
      <c r="L9" s="64"/>
      <c r="M9" s="64"/>
      <c r="O9" s="77" t="s">
        <v>27</v>
      </c>
      <c r="Q9" s="9" t="s">
        <v>191</v>
      </c>
      <c r="R9" s="78"/>
      <c r="S9" s="10" t="s">
        <v>192</v>
      </c>
      <c r="T9" s="75"/>
      <c r="U9" s="66" t="s">
        <v>28</v>
      </c>
      <c r="W9" s="76" t="s">
        <v>29</v>
      </c>
      <c r="X9" s="64"/>
      <c r="Y9" s="64"/>
      <c r="AA9" s="77" t="s">
        <v>30</v>
      </c>
      <c r="AC9" s="9" t="s">
        <v>193</v>
      </c>
      <c r="AD9" s="78"/>
      <c r="AE9" s="10" t="s">
        <v>194</v>
      </c>
    </row>
    <row r="10" spans="1:31" x14ac:dyDescent="0.25">
      <c r="E10" s="24"/>
      <c r="G10" s="26"/>
      <c r="Q10" s="26"/>
      <c r="R10" s="26"/>
      <c r="S10" s="26"/>
      <c r="AC10" s="26"/>
      <c r="AD10" s="26"/>
      <c r="AE10" s="26"/>
    </row>
    <row r="11" spans="1:31" ht="15.6" x14ac:dyDescent="0.3">
      <c r="A11" s="79" t="s">
        <v>31</v>
      </c>
      <c r="E11" s="24"/>
      <c r="G11" s="26"/>
      <c r="Q11" s="26"/>
      <c r="R11" s="26"/>
      <c r="S11" s="26"/>
      <c r="AC11" s="26"/>
      <c r="AD11" s="26"/>
      <c r="AE11" s="26"/>
    </row>
    <row r="12" spans="1:31" x14ac:dyDescent="0.25">
      <c r="E12" s="24"/>
      <c r="G12" s="26"/>
      <c r="Q12" s="26"/>
      <c r="R12" s="26"/>
      <c r="S12" s="26"/>
      <c r="AC12" s="26"/>
      <c r="AD12" s="26"/>
      <c r="AE12" s="26"/>
    </row>
    <row r="13" spans="1:31" ht="15.6" x14ac:dyDescent="0.3">
      <c r="B13" s="70" t="s">
        <v>32</v>
      </c>
      <c r="E13" s="24"/>
      <c r="G13" s="26"/>
      <c r="Q13" s="26"/>
      <c r="R13" s="26"/>
      <c r="S13" s="26"/>
      <c r="AC13" s="26"/>
      <c r="AD13" s="26"/>
      <c r="AE13" s="26"/>
    </row>
    <row r="14" spans="1:31" x14ac:dyDescent="0.25">
      <c r="A14" s="1">
        <v>303.01</v>
      </c>
      <c r="B14" s="2"/>
      <c r="C14" s="2" t="s">
        <v>33</v>
      </c>
      <c r="D14"/>
      <c r="E14" s="12">
        <v>70405854.549999997</v>
      </c>
      <c r="F14" s="5"/>
      <c r="G14" s="18">
        <v>51606822.369999997</v>
      </c>
      <c r="K14" s="6">
        <v>5</v>
      </c>
      <c r="L14" s="2" t="s">
        <v>34</v>
      </c>
      <c r="M14" s="2" t="s">
        <v>35</v>
      </c>
      <c r="O14" s="80">
        <v>0</v>
      </c>
      <c r="Q14" s="18">
        <v>51606822.369999997</v>
      </c>
      <c r="R14" s="13" t="s">
        <v>184</v>
      </c>
      <c r="S14" s="18">
        <f>+$G14-Q14</f>
        <v>0</v>
      </c>
      <c r="W14" s="6">
        <v>5</v>
      </c>
      <c r="X14" s="2" t="s">
        <v>34</v>
      </c>
      <c r="Y14" s="81" t="s">
        <v>35</v>
      </c>
      <c r="AA14" s="80">
        <v>0</v>
      </c>
      <c r="AC14" s="18">
        <v>51606822.369999997</v>
      </c>
      <c r="AD14" s="13" t="s">
        <v>184</v>
      </c>
      <c r="AE14" s="18">
        <f>+$G14-AC14</f>
        <v>0</v>
      </c>
    </row>
    <row r="15" spans="1:31" x14ac:dyDescent="0.25">
      <c r="A15" s="120">
        <v>303.01100000000002</v>
      </c>
      <c r="B15" s="2"/>
      <c r="C15" s="2" t="s">
        <v>156</v>
      </c>
      <c r="D15"/>
      <c r="E15" s="12">
        <v>4837324.09</v>
      </c>
      <c r="F15" s="5"/>
      <c r="G15" s="112">
        <v>725598.63</v>
      </c>
      <c r="K15" s="6">
        <v>5</v>
      </c>
      <c r="L15" s="2" t="s">
        <v>34</v>
      </c>
      <c r="M15" s="2" t="s">
        <v>35</v>
      </c>
      <c r="O15" s="80">
        <v>0</v>
      </c>
      <c r="Q15" s="112">
        <v>725598.63</v>
      </c>
      <c r="R15" s="13" t="s">
        <v>184</v>
      </c>
      <c r="S15" s="18">
        <f>+$G15-Q15</f>
        <v>0</v>
      </c>
      <c r="W15" s="6">
        <v>5</v>
      </c>
      <c r="X15" s="2" t="s">
        <v>34</v>
      </c>
      <c r="Y15" s="81" t="s">
        <v>35</v>
      </c>
      <c r="AA15" s="80">
        <v>0</v>
      </c>
      <c r="AC15" s="112">
        <v>725598.63</v>
      </c>
      <c r="AD15" s="13" t="s">
        <v>184</v>
      </c>
      <c r="AE15" s="18">
        <f t="shared" ref="AE15:AE19" si="0">+$G15-AC15</f>
        <v>0</v>
      </c>
    </row>
    <row r="16" spans="1:31" x14ac:dyDescent="0.25">
      <c r="A16" s="1">
        <v>303.08999999999997</v>
      </c>
      <c r="B16" s="2"/>
      <c r="C16" s="2" t="s">
        <v>37</v>
      </c>
      <c r="D16"/>
      <c r="E16" s="12">
        <v>6968663.5</v>
      </c>
      <c r="F16" s="5"/>
      <c r="G16" s="18">
        <v>4382441.25</v>
      </c>
      <c r="K16" s="6">
        <v>5</v>
      </c>
      <c r="L16" s="2" t="s">
        <v>34</v>
      </c>
      <c r="M16" s="2" t="s">
        <v>35</v>
      </c>
      <c r="O16" s="80">
        <v>0</v>
      </c>
      <c r="Q16" s="18">
        <v>4382441.25</v>
      </c>
      <c r="R16" s="119" t="s">
        <v>184</v>
      </c>
      <c r="S16" s="18">
        <f t="shared" ref="S16:S17" si="1">+$G16-Q16</f>
        <v>0</v>
      </c>
      <c r="W16" s="6">
        <v>5</v>
      </c>
      <c r="X16" s="2" t="s">
        <v>34</v>
      </c>
      <c r="Y16" s="81" t="s">
        <v>35</v>
      </c>
      <c r="AA16" s="80">
        <v>0</v>
      </c>
      <c r="AC16" s="18">
        <v>4382441.25</v>
      </c>
      <c r="AD16" s="119" t="s">
        <v>184</v>
      </c>
      <c r="AE16" s="18">
        <f t="shared" si="0"/>
        <v>0</v>
      </c>
    </row>
    <row r="17" spans="1:31" x14ac:dyDescent="0.25">
      <c r="A17" s="120">
        <v>303.09100000000001</v>
      </c>
      <c r="B17" s="2"/>
      <c r="C17" s="2" t="s">
        <v>195</v>
      </c>
      <c r="D17"/>
      <c r="E17" s="12">
        <v>388142.53</v>
      </c>
      <c r="F17" s="5"/>
      <c r="G17" s="112">
        <v>113696.67</v>
      </c>
      <c r="K17" s="6">
        <v>5</v>
      </c>
      <c r="L17" s="2" t="s">
        <v>34</v>
      </c>
      <c r="M17" s="2" t="s">
        <v>35</v>
      </c>
      <c r="O17" s="80">
        <v>0</v>
      </c>
      <c r="Q17" s="112">
        <v>113696.67</v>
      </c>
      <c r="R17" s="119" t="s">
        <v>184</v>
      </c>
      <c r="S17" s="112">
        <f t="shared" si="1"/>
        <v>0</v>
      </c>
      <c r="W17" s="6">
        <v>5</v>
      </c>
      <c r="X17" s="2" t="s">
        <v>34</v>
      </c>
      <c r="Y17" s="81" t="s">
        <v>35</v>
      </c>
      <c r="AA17" s="80">
        <v>0</v>
      </c>
      <c r="AC17" s="112">
        <v>113696.67</v>
      </c>
      <c r="AD17" s="119" t="s">
        <v>184</v>
      </c>
      <c r="AE17" s="18">
        <f t="shared" si="0"/>
        <v>0</v>
      </c>
    </row>
    <row r="18" spans="1:31" x14ac:dyDescent="0.25">
      <c r="A18" s="1">
        <v>303.14999999999998</v>
      </c>
      <c r="B18" s="2"/>
      <c r="C18" s="2" t="s">
        <v>36</v>
      </c>
      <c r="D18"/>
      <c r="E18" s="12">
        <v>136883056.41</v>
      </c>
      <c r="F18" s="5"/>
      <c r="G18" s="18">
        <v>67337945.409999996</v>
      </c>
      <c r="K18" s="6">
        <v>15</v>
      </c>
      <c r="L18" s="2" t="s">
        <v>34</v>
      </c>
      <c r="M18" s="2" t="s">
        <v>35</v>
      </c>
      <c r="O18" s="80">
        <v>0</v>
      </c>
      <c r="Q18" s="18">
        <v>67337945.409999996</v>
      </c>
      <c r="R18" s="119" t="s">
        <v>184</v>
      </c>
      <c r="S18" s="18">
        <f>+$G18-Q18</f>
        <v>0</v>
      </c>
      <c r="W18" s="6">
        <v>15</v>
      </c>
      <c r="X18" s="2" t="s">
        <v>34</v>
      </c>
      <c r="Y18" s="81" t="s">
        <v>35</v>
      </c>
      <c r="AA18" s="80">
        <v>0</v>
      </c>
      <c r="AC18" s="18">
        <v>67337945.409999996</v>
      </c>
      <c r="AD18" s="13"/>
      <c r="AE18" s="18">
        <f t="shared" si="0"/>
        <v>0</v>
      </c>
    </row>
    <row r="19" spans="1:31" x14ac:dyDescent="0.25">
      <c r="A19" s="1">
        <v>303.16000000000003</v>
      </c>
      <c r="B19" s="2"/>
      <c r="C19" s="2" t="s">
        <v>196</v>
      </c>
      <c r="D19"/>
      <c r="E19" s="14">
        <v>2458121</v>
      </c>
      <c r="F19" s="5"/>
      <c r="G19" s="114">
        <v>377617.52</v>
      </c>
      <c r="K19" s="6">
        <v>15</v>
      </c>
      <c r="L19" s="2" t="s">
        <v>34</v>
      </c>
      <c r="M19" s="2" t="s">
        <v>35</v>
      </c>
      <c r="O19" s="80">
        <v>0</v>
      </c>
      <c r="Q19" s="114">
        <v>377617.52</v>
      </c>
      <c r="R19" s="119" t="s">
        <v>184</v>
      </c>
      <c r="S19" s="114">
        <f>+$G19-Q19</f>
        <v>0</v>
      </c>
      <c r="W19" s="6">
        <v>15</v>
      </c>
      <c r="X19" s="2" t="s">
        <v>34</v>
      </c>
      <c r="Y19" s="81" t="s">
        <v>35</v>
      </c>
      <c r="AA19" s="80">
        <v>0</v>
      </c>
      <c r="AC19" s="114">
        <v>377617.52</v>
      </c>
      <c r="AD19" s="119" t="s">
        <v>184</v>
      </c>
      <c r="AE19" s="114">
        <f t="shared" si="0"/>
        <v>0</v>
      </c>
    </row>
    <row r="20" spans="1:31" x14ac:dyDescent="0.25">
      <c r="B20" s="2"/>
      <c r="C20"/>
      <c r="D20"/>
      <c r="E20" s="15"/>
      <c r="F20" s="5"/>
      <c r="G20" s="26"/>
      <c r="M20" s="81"/>
      <c r="O20" s="80"/>
      <c r="Q20" s="26"/>
      <c r="R20" s="26"/>
      <c r="S20" s="26"/>
      <c r="Y20" s="81"/>
      <c r="AA20" s="80"/>
      <c r="AC20" s="26"/>
      <c r="AD20" s="13"/>
      <c r="AE20" s="26"/>
    </row>
    <row r="21" spans="1:31" ht="15.6" x14ac:dyDescent="0.3">
      <c r="B21" s="70" t="s">
        <v>38</v>
      </c>
      <c r="E21" s="31">
        <f>+SUBTOTAL(9,E14:E20)</f>
        <v>221941162.07999998</v>
      </c>
      <c r="F21" s="5"/>
      <c r="G21" s="82">
        <f>+SUBTOTAL(9,G14:G20)</f>
        <v>124544121.84999999</v>
      </c>
      <c r="I21" s="5"/>
      <c r="J21" s="5"/>
      <c r="L21" s="5"/>
      <c r="M21" s="81"/>
      <c r="N21" s="5"/>
      <c r="O21" s="80"/>
      <c r="P21" s="5"/>
      <c r="Q21" s="82">
        <f>+SUBTOTAL(9,Q14:Q20)</f>
        <v>124544121.84999999</v>
      </c>
      <c r="R21" s="26"/>
      <c r="S21" s="82">
        <f>+SUBTOTAL(9,S14:S20)</f>
        <v>0</v>
      </c>
      <c r="U21" s="5"/>
      <c r="V21" s="5"/>
      <c r="X21" s="5"/>
      <c r="Y21" s="81"/>
      <c r="Z21" s="5"/>
      <c r="AA21" s="80"/>
      <c r="AB21" s="5"/>
      <c r="AC21" s="82">
        <f>+SUBTOTAL(9,AC14:AC20)</f>
        <v>124544121.84999999</v>
      </c>
      <c r="AD21" s="13"/>
      <c r="AE21" s="82">
        <f>+SUBTOTAL(9,AE14:AE20)</f>
        <v>0</v>
      </c>
    </row>
    <row r="22" spans="1:31" x14ac:dyDescent="0.25">
      <c r="E22" s="24"/>
      <c r="G22" s="26"/>
      <c r="M22" s="81"/>
      <c r="O22" s="80"/>
      <c r="Q22" s="26"/>
      <c r="R22" s="26"/>
      <c r="S22" s="26"/>
      <c r="Y22" s="81"/>
      <c r="AA22" s="80"/>
      <c r="AC22" s="26"/>
      <c r="AD22" s="13"/>
      <c r="AE22" s="26"/>
    </row>
    <row r="23" spans="1:31" ht="15.6" x14ac:dyDescent="0.3">
      <c r="B23" s="72" t="s">
        <v>39</v>
      </c>
      <c r="E23" s="24"/>
      <c r="G23" s="26"/>
      <c r="M23" s="81"/>
      <c r="O23" s="80"/>
      <c r="Q23" s="26"/>
      <c r="R23" s="26"/>
      <c r="S23" s="26"/>
      <c r="Y23" s="81"/>
      <c r="AA23" s="80"/>
      <c r="AC23" s="26"/>
      <c r="AD23" s="13"/>
      <c r="AE23" s="26"/>
    </row>
    <row r="24" spans="1:31" ht="15.6" x14ac:dyDescent="0.3">
      <c r="A24" s="1">
        <v>310</v>
      </c>
      <c r="B24" s="72"/>
      <c r="C24" s="2" t="s">
        <v>40</v>
      </c>
      <c r="E24" s="12">
        <v>4331202.42</v>
      </c>
      <c r="F24" s="5"/>
      <c r="G24" s="18">
        <v>0</v>
      </c>
      <c r="L24" s="7" t="s">
        <v>34</v>
      </c>
      <c r="M24" s="81"/>
      <c r="N24" s="61"/>
      <c r="O24" s="80" t="s">
        <v>34</v>
      </c>
      <c r="P24" s="83"/>
      <c r="Q24" s="26">
        <v>0</v>
      </c>
      <c r="R24" s="13"/>
      <c r="S24" s="26">
        <f t="shared" ref="S24" si="2">+$G24-Q24</f>
        <v>0</v>
      </c>
      <c r="X24" s="7" t="s">
        <v>34</v>
      </c>
      <c r="Y24" s="81"/>
      <c r="Z24" s="61"/>
      <c r="AA24" s="80" t="s">
        <v>34</v>
      </c>
      <c r="AB24" s="83"/>
      <c r="AC24" s="26">
        <v>0</v>
      </c>
      <c r="AD24" s="13"/>
      <c r="AE24" s="26">
        <f t="shared" ref="AE24" si="3">+$G24-AC24</f>
        <v>0</v>
      </c>
    </row>
    <row r="25" spans="1:31" ht="15.6" x14ac:dyDescent="0.3">
      <c r="B25" s="72"/>
      <c r="E25" s="24"/>
      <c r="G25" s="26"/>
      <c r="M25" s="81"/>
      <c r="O25" s="80"/>
      <c r="Q25" s="26"/>
      <c r="R25" s="26"/>
      <c r="S25" s="26"/>
      <c r="Y25" s="81"/>
      <c r="AA25" s="80"/>
      <c r="AC25" s="26"/>
      <c r="AD25" s="13"/>
      <c r="AE25" s="26"/>
    </row>
    <row r="26" spans="1:31" x14ac:dyDescent="0.25">
      <c r="A26" s="1">
        <v>311</v>
      </c>
      <c r="C26" s="2" t="s">
        <v>41</v>
      </c>
      <c r="E26" s="12"/>
      <c r="F26" s="5"/>
      <c r="G26" s="18"/>
      <c r="H26" s="84"/>
      <c r="I26" s="65"/>
      <c r="L26" s="7"/>
      <c r="M26" s="81"/>
      <c r="O26" s="80"/>
      <c r="Q26" s="18"/>
      <c r="R26" s="26"/>
      <c r="S26" s="18"/>
      <c r="T26" s="84"/>
      <c r="U26" s="65"/>
      <c r="X26" s="7"/>
      <c r="Y26" s="81"/>
      <c r="AA26" s="80"/>
      <c r="AC26" s="18"/>
      <c r="AD26" s="13"/>
      <c r="AE26" s="18"/>
    </row>
    <row r="27" spans="1:31" x14ac:dyDescent="0.25">
      <c r="C27" s="85" t="s">
        <v>42</v>
      </c>
      <c r="E27" s="14">
        <v>176488736.18000001</v>
      </c>
      <c r="F27" s="5"/>
      <c r="G27" s="18"/>
      <c r="H27" s="84"/>
      <c r="I27" s="86">
        <v>53143</v>
      </c>
      <c r="K27" s="6">
        <v>90</v>
      </c>
      <c r="L27" s="7" t="s">
        <v>34</v>
      </c>
      <c r="M27" s="2" t="s">
        <v>43</v>
      </c>
      <c r="O27" s="80">
        <v>-25</v>
      </c>
      <c r="Q27" s="16">
        <v>85567527</v>
      </c>
      <c r="R27" s="26"/>
      <c r="S27" s="26"/>
      <c r="T27" s="84"/>
      <c r="U27" s="86">
        <v>53143</v>
      </c>
      <c r="W27" s="6">
        <v>90</v>
      </c>
      <c r="X27" s="7" t="s">
        <v>34</v>
      </c>
      <c r="Y27" s="81" t="s">
        <v>188</v>
      </c>
      <c r="AA27" s="80">
        <v>-30</v>
      </c>
      <c r="AC27" s="16">
        <v>90283622</v>
      </c>
      <c r="AD27" s="13"/>
      <c r="AE27" s="26"/>
    </row>
    <row r="28" spans="1:31" x14ac:dyDescent="0.25">
      <c r="C28" s="87" t="s">
        <v>44</v>
      </c>
      <c r="E28" s="88">
        <f>SUBTOTAL(9,E27:E27)</f>
        <v>176488736.18000001</v>
      </c>
      <c r="F28" s="5"/>
      <c r="G28" s="18">
        <v>-43036488.780000001</v>
      </c>
      <c r="H28" s="84"/>
      <c r="I28" s="65"/>
      <c r="L28" s="7"/>
      <c r="O28" s="80"/>
      <c r="Q28" s="18">
        <f>SUBTOTAL(9,Q27:Q27)</f>
        <v>85567527</v>
      </c>
      <c r="R28" s="26"/>
      <c r="S28" s="18">
        <f>+$G28-Q28</f>
        <v>-128604015.78</v>
      </c>
      <c r="T28" s="84"/>
      <c r="U28" s="65"/>
      <c r="X28" s="7"/>
      <c r="Y28" s="81"/>
      <c r="AA28" s="80"/>
      <c r="AC28" s="18">
        <f>SUBTOTAL(9,AC27:AC27)</f>
        <v>90283622</v>
      </c>
      <c r="AD28" s="13"/>
      <c r="AE28" s="18">
        <f>+$G28-AC28</f>
        <v>-133320110.78</v>
      </c>
    </row>
    <row r="29" spans="1:31" x14ac:dyDescent="0.25">
      <c r="E29" s="12"/>
      <c r="F29" s="5"/>
      <c r="G29" s="18"/>
      <c r="H29" s="84"/>
      <c r="I29" s="65"/>
      <c r="L29" s="7"/>
      <c r="O29" s="80"/>
      <c r="Q29" s="18"/>
      <c r="R29" s="26"/>
      <c r="S29" s="18"/>
      <c r="T29" s="84"/>
      <c r="U29" s="65"/>
      <c r="X29" s="7"/>
      <c r="Y29" s="81"/>
      <c r="AA29" s="80"/>
      <c r="AC29" s="18"/>
      <c r="AD29" s="13"/>
      <c r="AE29" s="18"/>
    </row>
    <row r="30" spans="1:31" x14ac:dyDescent="0.25">
      <c r="A30" s="1">
        <v>312</v>
      </c>
      <c r="C30" s="2" t="s">
        <v>45</v>
      </c>
      <c r="E30" s="12"/>
      <c r="F30" s="5"/>
      <c r="G30" s="18"/>
      <c r="H30" s="84"/>
      <c r="I30" s="65"/>
      <c r="L30" s="7"/>
      <c r="O30" s="80"/>
      <c r="Q30" s="18"/>
      <c r="R30" s="26"/>
      <c r="S30" s="18"/>
      <c r="T30" s="84"/>
      <c r="U30" s="65"/>
      <c r="X30" s="7"/>
      <c r="Y30" s="81"/>
      <c r="AA30" s="80"/>
      <c r="AC30" s="18"/>
      <c r="AD30" s="13"/>
      <c r="AE30" s="18"/>
    </row>
    <row r="31" spans="1:31" x14ac:dyDescent="0.25">
      <c r="C31" s="85" t="s">
        <v>42</v>
      </c>
      <c r="E31" s="14">
        <v>317933400.55000001</v>
      </c>
      <c r="F31" s="5"/>
      <c r="G31" s="18"/>
      <c r="H31" s="84"/>
      <c r="I31" s="86">
        <v>53143</v>
      </c>
      <c r="K31" s="6">
        <v>60</v>
      </c>
      <c r="L31" s="7" t="s">
        <v>34</v>
      </c>
      <c r="M31" s="2" t="s">
        <v>43</v>
      </c>
      <c r="O31" s="80">
        <v>-25</v>
      </c>
      <c r="Q31" s="16">
        <v>129000048</v>
      </c>
      <c r="R31" s="26"/>
      <c r="S31" s="26"/>
      <c r="T31" s="84"/>
      <c r="U31" s="86">
        <v>53143</v>
      </c>
      <c r="W31" s="6">
        <v>60</v>
      </c>
      <c r="X31" s="7" t="s">
        <v>34</v>
      </c>
      <c r="Y31" s="81" t="s">
        <v>43</v>
      </c>
      <c r="AA31" s="80">
        <v>-30</v>
      </c>
      <c r="AC31" s="16">
        <v>134160059</v>
      </c>
      <c r="AD31" s="13"/>
      <c r="AE31" s="26"/>
    </row>
    <row r="32" spans="1:31" x14ac:dyDescent="0.25">
      <c r="C32" s="2" t="s">
        <v>46</v>
      </c>
      <c r="E32" s="88">
        <f>SUBTOTAL(9,E31:E31)</f>
        <v>317933400.55000001</v>
      </c>
      <c r="F32" s="5"/>
      <c r="G32" s="18">
        <v>46151326.469999999</v>
      </c>
      <c r="H32" s="84"/>
      <c r="I32" s="65"/>
      <c r="L32" s="7"/>
      <c r="O32" s="80"/>
      <c r="Q32" s="18">
        <f>SUBTOTAL(9,Q31:Q31)</f>
        <v>129000048</v>
      </c>
      <c r="R32" s="26"/>
      <c r="S32" s="18">
        <f t="shared" ref="S32" si="4">+$G32-Q32</f>
        <v>-82848721.530000001</v>
      </c>
      <c r="T32" s="84"/>
      <c r="U32" s="65"/>
      <c r="X32" s="7"/>
      <c r="Y32" s="81"/>
      <c r="AA32" s="80"/>
      <c r="AC32" s="18">
        <f>SUBTOTAL(9,AC31:AC31)</f>
        <v>134160059</v>
      </c>
      <c r="AD32" s="13"/>
      <c r="AE32" s="18">
        <f t="shared" ref="AE32" si="5">+$G32-AC32</f>
        <v>-88008732.530000001</v>
      </c>
    </row>
    <row r="33" spans="1:31" x14ac:dyDescent="0.25">
      <c r="E33" s="12"/>
      <c r="F33" s="5"/>
      <c r="G33" s="18"/>
      <c r="H33" s="84"/>
      <c r="I33" s="65"/>
      <c r="L33" s="7"/>
      <c r="O33" s="80"/>
      <c r="Q33" s="18"/>
      <c r="R33" s="26"/>
      <c r="S33" s="18"/>
      <c r="T33" s="84"/>
      <c r="U33" s="65"/>
      <c r="X33" s="7"/>
      <c r="Y33" s="81"/>
      <c r="AA33" s="80"/>
      <c r="AC33" s="18"/>
      <c r="AD33" s="13"/>
      <c r="AE33" s="18"/>
    </row>
    <row r="34" spans="1:31" x14ac:dyDescent="0.25">
      <c r="A34" s="1">
        <v>314</v>
      </c>
      <c r="C34" s="2" t="s">
        <v>47</v>
      </c>
      <c r="E34" s="12"/>
      <c r="F34" s="5"/>
      <c r="G34" s="18"/>
      <c r="H34" s="84"/>
      <c r="I34" s="65"/>
      <c r="L34" s="7"/>
      <c r="O34" s="80"/>
      <c r="Q34" s="18"/>
      <c r="R34" s="26"/>
      <c r="S34" s="18"/>
      <c r="T34" s="84"/>
      <c r="U34" s="65"/>
      <c r="X34" s="7"/>
      <c r="Y34" s="81"/>
      <c r="AA34" s="80"/>
      <c r="AC34" s="18"/>
      <c r="AD34" s="13"/>
      <c r="AE34" s="18"/>
    </row>
    <row r="35" spans="1:31" x14ac:dyDescent="0.25">
      <c r="C35" s="85" t="s">
        <v>42</v>
      </c>
      <c r="E35" s="12">
        <v>65630312.539999999</v>
      </c>
      <c r="F35" s="5"/>
      <c r="G35" s="18"/>
      <c r="H35" s="84"/>
      <c r="I35" s="86">
        <v>53143</v>
      </c>
      <c r="K35" s="6">
        <v>40</v>
      </c>
      <c r="L35" s="7" t="s">
        <v>34</v>
      </c>
      <c r="M35" s="2" t="s">
        <v>48</v>
      </c>
      <c r="O35" s="80">
        <v>-25</v>
      </c>
      <c r="Q35" s="18">
        <v>32522013</v>
      </c>
      <c r="R35" s="17"/>
      <c r="S35" s="26"/>
      <c r="T35" s="84"/>
      <c r="U35" s="86">
        <v>53143</v>
      </c>
      <c r="W35" s="6">
        <v>45</v>
      </c>
      <c r="X35" s="7" t="s">
        <v>34</v>
      </c>
      <c r="Y35" s="81" t="s">
        <v>57</v>
      </c>
      <c r="AA35" s="80">
        <v>-30</v>
      </c>
      <c r="AC35" s="18">
        <v>39808651</v>
      </c>
      <c r="AD35" s="13"/>
      <c r="AE35" s="26"/>
    </row>
    <row r="36" spans="1:31" x14ac:dyDescent="0.25">
      <c r="C36" s="85" t="s">
        <v>49</v>
      </c>
      <c r="E36" s="14">
        <v>208042.17</v>
      </c>
      <c r="F36" s="5"/>
      <c r="G36" s="18"/>
      <c r="H36" s="84"/>
      <c r="I36" s="86">
        <v>45838</v>
      </c>
      <c r="K36" s="6">
        <v>40</v>
      </c>
      <c r="L36" s="7" t="s">
        <v>34</v>
      </c>
      <c r="M36" s="2" t="s">
        <v>48</v>
      </c>
      <c r="O36" s="80">
        <v>-25</v>
      </c>
      <c r="Q36" s="16">
        <v>25899</v>
      </c>
      <c r="R36" s="26"/>
      <c r="S36" s="26"/>
      <c r="T36" s="84"/>
      <c r="U36" s="86">
        <v>45838</v>
      </c>
      <c r="W36" s="6">
        <v>45</v>
      </c>
      <c r="X36" s="7" t="s">
        <v>34</v>
      </c>
      <c r="Y36" s="81" t="s">
        <v>57</v>
      </c>
      <c r="AA36" s="80">
        <v>-30</v>
      </c>
      <c r="AC36" s="16">
        <v>27045</v>
      </c>
      <c r="AD36" s="13"/>
      <c r="AE36" s="26"/>
    </row>
    <row r="37" spans="1:31" x14ac:dyDescent="0.25">
      <c r="C37" s="2" t="s">
        <v>50</v>
      </c>
      <c r="E37" s="88">
        <f>+SUBTOTAL(9,E35:E36)</f>
        <v>65838354.710000001</v>
      </c>
      <c r="F37" s="5"/>
      <c r="G37" s="18">
        <v>18368074.66</v>
      </c>
      <c r="H37" s="84"/>
      <c r="I37" s="65"/>
      <c r="L37" s="7"/>
      <c r="O37" s="80"/>
      <c r="Q37" s="18">
        <f>+SUBTOTAL(9,Q35:Q36)</f>
        <v>32547912</v>
      </c>
      <c r="R37" s="26"/>
      <c r="S37" s="18">
        <f t="shared" ref="S37" si="6">+$G37-Q37</f>
        <v>-14179837.34</v>
      </c>
      <c r="T37" s="84"/>
      <c r="U37" s="65"/>
      <c r="X37" s="7"/>
      <c r="Y37" s="81"/>
      <c r="AA37" s="80"/>
      <c r="AC37" s="18">
        <f>+SUBTOTAL(9,AC35:AC36)</f>
        <v>39835696</v>
      </c>
      <c r="AD37" s="13"/>
      <c r="AE37" s="18">
        <f t="shared" ref="AE37" si="7">+$G37-AC37</f>
        <v>-21467621.34</v>
      </c>
    </row>
    <row r="38" spans="1:31" x14ac:dyDescent="0.25">
      <c r="E38" s="12"/>
      <c r="F38" s="5"/>
      <c r="G38" s="18"/>
      <c r="H38" s="84"/>
      <c r="I38" s="65"/>
      <c r="L38" s="7"/>
      <c r="O38" s="80"/>
      <c r="Q38" s="18"/>
      <c r="R38" s="26"/>
      <c r="S38" s="18"/>
      <c r="T38" s="84"/>
      <c r="U38" s="65"/>
      <c r="X38" s="7"/>
      <c r="Y38" s="81"/>
      <c r="AA38" s="80"/>
      <c r="AC38" s="18"/>
      <c r="AD38" s="13"/>
      <c r="AE38" s="18"/>
    </row>
    <row r="39" spans="1:31" x14ac:dyDescent="0.25">
      <c r="A39" s="1">
        <v>315</v>
      </c>
      <c r="C39" s="2" t="s">
        <v>51</v>
      </c>
      <c r="E39" s="12"/>
      <c r="F39" s="5"/>
      <c r="G39" s="18"/>
      <c r="H39" s="84"/>
      <c r="I39" s="65"/>
      <c r="L39" s="7"/>
      <c r="O39" s="80"/>
      <c r="Q39" s="18"/>
      <c r="R39" s="26"/>
      <c r="S39" s="18"/>
      <c r="T39" s="84"/>
      <c r="U39" s="65"/>
      <c r="X39" s="7"/>
      <c r="Y39" s="81"/>
      <c r="AA39" s="80"/>
      <c r="AC39" s="18"/>
      <c r="AD39" s="13"/>
      <c r="AE39" s="18"/>
    </row>
    <row r="40" spans="1:31" x14ac:dyDescent="0.25">
      <c r="C40" s="85" t="s">
        <v>42</v>
      </c>
      <c r="E40" s="12">
        <v>83146147.709999993</v>
      </c>
      <c r="F40" s="5"/>
      <c r="G40" s="18"/>
      <c r="H40" s="84"/>
      <c r="I40" s="86">
        <v>53143</v>
      </c>
      <c r="K40" s="6">
        <v>45</v>
      </c>
      <c r="L40" s="7" t="s">
        <v>34</v>
      </c>
      <c r="M40" s="2" t="s">
        <v>52</v>
      </c>
      <c r="O40" s="80">
        <v>-25</v>
      </c>
      <c r="Q40" s="18">
        <v>31792723</v>
      </c>
      <c r="R40" s="26"/>
      <c r="S40" s="26"/>
      <c r="T40" s="84"/>
      <c r="U40" s="86">
        <v>53143</v>
      </c>
      <c r="W40" s="6">
        <v>45</v>
      </c>
      <c r="X40" s="7" t="s">
        <v>34</v>
      </c>
      <c r="Y40" s="81" t="s">
        <v>57</v>
      </c>
      <c r="AA40" s="80">
        <v>-30</v>
      </c>
      <c r="AC40" s="18">
        <v>33825542</v>
      </c>
      <c r="AD40" s="13"/>
      <c r="AE40" s="26"/>
    </row>
    <row r="41" spans="1:31" x14ac:dyDescent="0.25">
      <c r="C41" s="85" t="s">
        <v>53</v>
      </c>
      <c r="E41" s="14">
        <v>2285115.65</v>
      </c>
      <c r="F41" s="5"/>
      <c r="G41" s="18"/>
      <c r="H41" s="84"/>
      <c r="I41" s="86">
        <v>53143</v>
      </c>
      <c r="K41" s="6">
        <v>50</v>
      </c>
      <c r="L41" s="7" t="s">
        <v>34</v>
      </c>
      <c r="M41" s="2" t="s">
        <v>54</v>
      </c>
      <c r="O41" s="80">
        <v>-25</v>
      </c>
      <c r="Q41" s="16">
        <v>1077127</v>
      </c>
      <c r="R41" s="17"/>
      <c r="S41" s="26"/>
      <c r="T41" s="84"/>
      <c r="U41" s="86">
        <v>53143</v>
      </c>
      <c r="W41" s="6">
        <v>45</v>
      </c>
      <c r="X41" s="7" t="s">
        <v>34</v>
      </c>
      <c r="Y41" s="81" t="s">
        <v>57</v>
      </c>
      <c r="AA41" s="80">
        <v>-30</v>
      </c>
      <c r="AC41" s="16">
        <v>1205502</v>
      </c>
      <c r="AD41" s="13"/>
      <c r="AE41" s="26"/>
    </row>
    <row r="42" spans="1:31" x14ac:dyDescent="0.25">
      <c r="C42" s="2" t="s">
        <v>55</v>
      </c>
      <c r="E42" s="88">
        <f>SUBTOTAL(9,E40:E41)</f>
        <v>85431263.359999999</v>
      </c>
      <c r="F42" s="5"/>
      <c r="G42" s="18">
        <v>27735740.210000001</v>
      </c>
      <c r="H42" s="84"/>
      <c r="I42" s="65"/>
      <c r="L42" s="7"/>
      <c r="O42" s="80"/>
      <c r="Q42" s="18">
        <f>SUBTOTAL(9,Q40:Q41)</f>
        <v>32869850</v>
      </c>
      <c r="R42" s="26"/>
      <c r="S42" s="18">
        <f t="shared" ref="S42" si="8">+$G42-Q42</f>
        <v>-5134109.7899999991</v>
      </c>
      <c r="T42" s="84"/>
      <c r="U42" s="65"/>
      <c r="X42" s="7"/>
      <c r="Y42" s="81"/>
      <c r="AA42" s="80"/>
      <c r="AC42" s="18">
        <f>SUBTOTAL(9,AC40:AC41)</f>
        <v>35031044</v>
      </c>
      <c r="AD42" s="13"/>
      <c r="AE42" s="18">
        <f t="shared" ref="AE42" si="9">+$G42-AC42</f>
        <v>-7295303.7899999991</v>
      </c>
    </row>
    <row r="43" spans="1:31" x14ac:dyDescent="0.25">
      <c r="E43" s="12"/>
      <c r="F43" s="5"/>
      <c r="G43" s="18"/>
      <c r="H43" s="84"/>
      <c r="I43" s="65"/>
      <c r="L43" s="7"/>
      <c r="O43" s="80"/>
      <c r="Q43" s="18"/>
      <c r="R43" s="17"/>
      <c r="S43" s="18"/>
      <c r="T43" s="84"/>
      <c r="U43" s="65"/>
      <c r="X43" s="7"/>
      <c r="Y43" s="81"/>
      <c r="AA43" s="80"/>
      <c r="AC43" s="18"/>
      <c r="AD43" s="13"/>
      <c r="AE43" s="18"/>
    </row>
    <row r="44" spans="1:31" x14ac:dyDescent="0.25">
      <c r="A44" s="1">
        <v>316</v>
      </c>
      <c r="C44" s="2" t="s">
        <v>56</v>
      </c>
      <c r="E44" s="12"/>
      <c r="F44" s="5"/>
      <c r="G44" s="18"/>
      <c r="H44" s="84"/>
      <c r="I44" s="65"/>
      <c r="L44" s="7"/>
      <c r="O44" s="80"/>
      <c r="Q44" s="18"/>
      <c r="R44" s="17"/>
      <c r="S44" s="18"/>
      <c r="T44" s="84"/>
      <c r="U44" s="65"/>
      <c r="X44" s="7"/>
      <c r="Y44" s="81"/>
      <c r="AA44" s="80"/>
      <c r="AC44" s="18"/>
      <c r="AD44" s="13"/>
      <c r="AE44" s="18"/>
    </row>
    <row r="45" spans="1:31" x14ac:dyDescent="0.25">
      <c r="C45" s="85" t="s">
        <v>42</v>
      </c>
      <c r="E45" s="14">
        <v>11149019.640000001</v>
      </c>
      <c r="F45" s="5"/>
      <c r="G45" s="18"/>
      <c r="H45" s="84"/>
      <c r="I45" s="86">
        <v>53143</v>
      </c>
      <c r="K45" s="6">
        <v>50</v>
      </c>
      <c r="L45" s="7" t="s">
        <v>34</v>
      </c>
      <c r="M45" s="2" t="s">
        <v>57</v>
      </c>
      <c r="O45" s="80">
        <v>-25</v>
      </c>
      <c r="Q45" s="16">
        <v>4546071</v>
      </c>
      <c r="R45" s="26"/>
      <c r="S45" s="26"/>
      <c r="T45" s="84"/>
      <c r="U45" s="86">
        <v>53143</v>
      </c>
      <c r="W45" s="6">
        <v>50</v>
      </c>
      <c r="X45" s="7" t="s">
        <v>34</v>
      </c>
      <c r="Y45" s="81" t="s">
        <v>57</v>
      </c>
      <c r="AA45" s="80">
        <v>-30</v>
      </c>
      <c r="AC45" s="16">
        <v>4727914</v>
      </c>
      <c r="AD45" s="13"/>
      <c r="AE45" s="26"/>
    </row>
    <row r="46" spans="1:31" x14ac:dyDescent="0.25">
      <c r="C46" s="2" t="s">
        <v>58</v>
      </c>
      <c r="E46" s="89">
        <f>+SUBTOTAL(9,E45:E45)</f>
        <v>11149019.640000001</v>
      </c>
      <c r="F46" s="5"/>
      <c r="G46" s="16">
        <v>1433315.42</v>
      </c>
      <c r="H46" s="84"/>
      <c r="I46" s="65"/>
      <c r="L46" s="7"/>
      <c r="M46" s="81"/>
      <c r="O46" s="80"/>
      <c r="Q46" s="16">
        <f>+SUBTOTAL(9,Q45:Q45)</f>
        <v>4546071</v>
      </c>
      <c r="R46" s="26"/>
      <c r="S46" s="16">
        <f t="shared" ref="S46" si="10">+$G46-Q46</f>
        <v>-3112755.58</v>
      </c>
      <c r="T46" s="84"/>
      <c r="U46" s="65"/>
      <c r="X46" s="7"/>
      <c r="Y46" s="81"/>
      <c r="AA46" s="80"/>
      <c r="AC46" s="16">
        <f>+SUBTOTAL(9,AC45:AC45)</f>
        <v>4727914</v>
      </c>
      <c r="AD46" s="13"/>
      <c r="AE46" s="16">
        <f t="shared" ref="AE46" si="11">+$G46-AC46</f>
        <v>-3294598.58</v>
      </c>
    </row>
    <row r="47" spans="1:31" x14ac:dyDescent="0.25">
      <c r="E47" s="12"/>
      <c r="F47" s="5"/>
      <c r="G47" s="18"/>
      <c r="H47" s="84"/>
      <c r="I47" s="65"/>
      <c r="L47" s="7"/>
      <c r="M47" s="81"/>
      <c r="O47" s="80"/>
      <c r="Q47" s="18"/>
      <c r="R47" s="17"/>
      <c r="S47" s="18"/>
      <c r="T47" s="84"/>
      <c r="U47" s="65"/>
      <c r="X47" s="7"/>
      <c r="Y47" s="81"/>
      <c r="AA47" s="80"/>
      <c r="AC47" s="18"/>
      <c r="AD47" s="13"/>
      <c r="AE47" s="18"/>
    </row>
    <row r="48" spans="1:31" ht="15.6" x14ac:dyDescent="0.3">
      <c r="B48" s="72" t="s">
        <v>59</v>
      </c>
      <c r="E48" s="90">
        <f>SUBTOTAL(9,E24:E46)</f>
        <v>661171976.8599999</v>
      </c>
      <c r="G48" s="91">
        <f>SUBTOTAL(9,G24:G46)</f>
        <v>50651967.980000004</v>
      </c>
      <c r="H48" s="92"/>
      <c r="I48" s="65"/>
      <c r="M48" s="81"/>
      <c r="O48" s="80"/>
      <c r="Q48" s="91">
        <f>SUBTOTAL(9,Q24:Q46)</f>
        <v>284531408</v>
      </c>
      <c r="R48" s="82"/>
      <c r="S48" s="91">
        <f>SUBTOTAL(9,S24:S46)</f>
        <v>-233879440.02000001</v>
      </c>
      <c r="T48" s="92"/>
      <c r="U48" s="65"/>
      <c r="Y48" s="81"/>
      <c r="AA48" s="80"/>
      <c r="AC48" s="91">
        <f>SUBTOTAL(9,AC24:AC46)</f>
        <v>304038335</v>
      </c>
      <c r="AD48" s="13"/>
      <c r="AE48" s="91">
        <f>SUBTOTAL(9,AE24:AE46)</f>
        <v>-253386367.02000001</v>
      </c>
    </row>
    <row r="49" spans="1:31" x14ac:dyDescent="0.25">
      <c r="E49" s="24"/>
      <c r="G49" s="26"/>
      <c r="I49" s="65"/>
      <c r="M49" s="81"/>
      <c r="O49" s="80"/>
      <c r="Q49" s="26"/>
      <c r="R49" s="26"/>
      <c r="S49" s="26"/>
      <c r="U49" s="65"/>
      <c r="Y49" s="81"/>
      <c r="AA49" s="80"/>
      <c r="AC49" s="26"/>
      <c r="AD49" s="13"/>
      <c r="AE49" s="26"/>
    </row>
    <row r="50" spans="1:31" ht="15.6" x14ac:dyDescent="0.3">
      <c r="B50" s="72" t="s">
        <v>60</v>
      </c>
      <c r="E50" s="24"/>
      <c r="G50" s="26"/>
      <c r="I50" s="65"/>
      <c r="M50" s="81"/>
      <c r="O50" s="80"/>
      <c r="Q50" s="26"/>
      <c r="R50" s="26"/>
      <c r="S50" s="26"/>
      <c r="U50" s="65"/>
      <c r="Y50" s="81"/>
      <c r="AA50" s="80"/>
      <c r="AC50" s="26"/>
      <c r="AD50" s="13"/>
      <c r="AE50" s="26"/>
    </row>
    <row r="51" spans="1:31" x14ac:dyDescent="0.25">
      <c r="A51" s="1">
        <v>340.1</v>
      </c>
      <c r="B51" s="2"/>
      <c r="C51" s="2" t="s">
        <v>40</v>
      </c>
      <c r="E51" s="12">
        <v>308261.38</v>
      </c>
      <c r="F51" s="5"/>
      <c r="G51" s="18">
        <v>0</v>
      </c>
      <c r="L51" s="7" t="s">
        <v>34</v>
      </c>
      <c r="M51" s="81"/>
      <c r="N51" s="61"/>
      <c r="O51" s="80" t="s">
        <v>34</v>
      </c>
      <c r="P51" s="83"/>
      <c r="Q51" s="26">
        <v>0</v>
      </c>
      <c r="R51" s="13"/>
      <c r="S51" s="26">
        <f t="shared" ref="S51" si="12">+$G51-Q51</f>
        <v>0</v>
      </c>
      <c r="X51" s="7" t="s">
        <v>34</v>
      </c>
      <c r="Y51" s="81"/>
      <c r="Z51" s="61"/>
      <c r="AA51" s="80" t="s">
        <v>34</v>
      </c>
      <c r="AB51" s="83"/>
      <c r="AC51" s="26">
        <v>0</v>
      </c>
      <c r="AD51" s="13"/>
      <c r="AE51" s="26">
        <f t="shared" ref="AE51" si="13">+$G51-AC51</f>
        <v>0</v>
      </c>
    </row>
    <row r="52" spans="1:31" ht="15.6" x14ac:dyDescent="0.3">
      <c r="B52" s="72"/>
      <c r="E52" s="24"/>
      <c r="G52" s="26"/>
      <c r="I52" s="65"/>
      <c r="M52" s="81"/>
      <c r="O52" s="80"/>
      <c r="Q52" s="26"/>
      <c r="R52" s="26"/>
      <c r="S52" s="26"/>
      <c r="U52" s="65"/>
      <c r="Y52" s="81"/>
      <c r="AA52" s="80"/>
      <c r="AC52" s="26"/>
      <c r="AD52" s="13"/>
      <c r="AE52" s="26"/>
    </row>
    <row r="53" spans="1:31" x14ac:dyDescent="0.25">
      <c r="A53" s="1">
        <v>341</v>
      </c>
      <c r="C53" s="2" t="s">
        <v>41</v>
      </c>
      <c r="E53" s="12"/>
      <c r="F53" s="5"/>
      <c r="G53" s="18"/>
      <c r="H53" s="84"/>
      <c r="I53" s="65"/>
      <c r="L53" s="7"/>
      <c r="M53" s="81"/>
      <c r="O53" s="80"/>
      <c r="Q53" s="18"/>
      <c r="R53" s="26"/>
      <c r="S53" s="18"/>
      <c r="T53" s="84"/>
      <c r="U53" s="65"/>
      <c r="X53" s="7"/>
      <c r="Y53" s="81"/>
      <c r="AA53" s="80"/>
      <c r="AC53" s="18"/>
      <c r="AD53" s="13"/>
      <c r="AE53" s="18"/>
    </row>
    <row r="54" spans="1:31" x14ac:dyDescent="0.25">
      <c r="C54" s="85" t="s">
        <v>42</v>
      </c>
      <c r="E54" s="12">
        <v>2745174.44</v>
      </c>
      <c r="F54" s="5"/>
      <c r="G54" s="18"/>
      <c r="H54" s="84"/>
      <c r="I54" s="86">
        <v>53143</v>
      </c>
      <c r="K54" s="6">
        <v>95</v>
      </c>
      <c r="L54" s="7" t="s">
        <v>34</v>
      </c>
      <c r="M54" s="2" t="s">
        <v>61</v>
      </c>
      <c r="O54" s="80">
        <v>-10</v>
      </c>
      <c r="Q54" s="18">
        <v>169314</v>
      </c>
      <c r="R54" s="26"/>
      <c r="S54" s="18"/>
      <c r="T54" s="84"/>
      <c r="U54" s="86">
        <v>53143</v>
      </c>
      <c r="W54" s="6">
        <v>95</v>
      </c>
      <c r="X54" s="7" t="s">
        <v>34</v>
      </c>
      <c r="Y54" s="81" t="s">
        <v>61</v>
      </c>
      <c r="AA54" s="80">
        <v>-10</v>
      </c>
      <c r="AC54" s="18">
        <v>169314</v>
      </c>
      <c r="AD54" s="13"/>
      <c r="AE54" s="18"/>
    </row>
    <row r="55" spans="1:31" x14ac:dyDescent="0.25">
      <c r="C55" s="85" t="s">
        <v>62</v>
      </c>
      <c r="E55" s="12">
        <v>4901431.08</v>
      </c>
      <c r="F55" s="5"/>
      <c r="G55" s="18"/>
      <c r="H55" s="84"/>
      <c r="I55" s="86">
        <v>45838</v>
      </c>
      <c r="K55" s="6">
        <v>95</v>
      </c>
      <c r="L55" s="7" t="s">
        <v>34</v>
      </c>
      <c r="M55" s="2" t="s">
        <v>61</v>
      </c>
      <c r="O55" s="80">
        <v>-10</v>
      </c>
      <c r="Q55" s="18">
        <v>4551229</v>
      </c>
      <c r="R55" s="26"/>
      <c r="S55" s="18"/>
      <c r="T55" s="84"/>
      <c r="U55" s="86">
        <v>45838</v>
      </c>
      <c r="W55" s="6">
        <v>95</v>
      </c>
      <c r="X55" s="7" t="s">
        <v>34</v>
      </c>
      <c r="Y55" s="81" t="s">
        <v>61</v>
      </c>
      <c r="AA55" s="80">
        <v>-10</v>
      </c>
      <c r="AC55" s="18">
        <v>4551229</v>
      </c>
      <c r="AD55" s="13"/>
      <c r="AE55" s="18"/>
    </row>
    <row r="56" spans="1:31" x14ac:dyDescent="0.25">
      <c r="C56" s="85" t="s">
        <v>49</v>
      </c>
      <c r="E56" s="14">
        <v>3485345.11</v>
      </c>
      <c r="F56" s="5"/>
      <c r="G56" s="18"/>
      <c r="H56" s="84"/>
      <c r="I56" s="86">
        <v>45838</v>
      </c>
      <c r="K56" s="6">
        <v>95</v>
      </c>
      <c r="L56" s="7" t="s">
        <v>34</v>
      </c>
      <c r="M56" s="2" t="s">
        <v>61</v>
      </c>
      <c r="O56" s="80">
        <v>-10</v>
      </c>
      <c r="Q56" s="16">
        <v>3152341</v>
      </c>
      <c r="R56" s="26"/>
      <c r="S56" s="18"/>
      <c r="T56" s="84"/>
      <c r="U56" s="86">
        <v>45838</v>
      </c>
      <c r="W56" s="6">
        <v>95</v>
      </c>
      <c r="X56" s="7" t="s">
        <v>34</v>
      </c>
      <c r="Y56" s="81" t="s">
        <v>61</v>
      </c>
      <c r="AA56" s="80">
        <v>-10</v>
      </c>
      <c r="AC56" s="16">
        <v>3152341</v>
      </c>
      <c r="AD56" s="13"/>
      <c r="AE56" s="18"/>
    </row>
    <row r="57" spans="1:31" x14ac:dyDescent="0.25">
      <c r="C57" s="87" t="s">
        <v>44</v>
      </c>
      <c r="E57" s="88">
        <f>SUBTOTAL(9,E54:E56)</f>
        <v>11131950.629999999</v>
      </c>
      <c r="F57" s="5"/>
      <c r="G57" s="18">
        <v>7497501.6799999997</v>
      </c>
      <c r="H57" s="84"/>
      <c r="I57" s="65"/>
      <c r="L57" s="7"/>
      <c r="O57" s="80"/>
      <c r="Q57" s="18">
        <f>SUBTOTAL(9,Q54:Q56)</f>
        <v>7872884</v>
      </c>
      <c r="R57" s="26"/>
      <c r="S57" s="18">
        <f t="shared" ref="S57" si="14">+$G57-Q57</f>
        <v>-375382.3200000003</v>
      </c>
      <c r="T57" s="84"/>
      <c r="U57" s="65"/>
      <c r="X57" s="7"/>
      <c r="Y57" s="81"/>
      <c r="AA57" s="80"/>
      <c r="AC57" s="18">
        <f>SUBTOTAL(9,AC54:AC56)</f>
        <v>7872884</v>
      </c>
      <c r="AD57" s="13"/>
      <c r="AE57" s="18">
        <f t="shared" ref="AE57" si="15">+$G57-AC57</f>
        <v>-375382.3200000003</v>
      </c>
    </row>
    <row r="58" spans="1:31" x14ac:dyDescent="0.25">
      <c r="E58" s="24"/>
      <c r="G58" s="26"/>
      <c r="I58" s="65"/>
      <c r="O58" s="80"/>
      <c r="Q58" s="26"/>
      <c r="R58" s="26"/>
      <c r="S58" s="26"/>
      <c r="U58" s="65"/>
      <c r="Y58" s="81"/>
      <c r="AA58" s="80"/>
      <c r="AC58" s="26"/>
      <c r="AD58" s="13"/>
      <c r="AE58" s="26"/>
    </row>
    <row r="59" spans="1:31" x14ac:dyDescent="0.25">
      <c r="A59" s="1">
        <v>342</v>
      </c>
      <c r="C59" s="2" t="s">
        <v>63</v>
      </c>
      <c r="E59" s="12"/>
      <c r="F59" s="5"/>
      <c r="G59" s="18"/>
      <c r="H59" s="84"/>
      <c r="I59" s="65"/>
      <c r="L59" s="7"/>
      <c r="O59" s="80"/>
      <c r="Q59" s="18"/>
      <c r="R59" s="26"/>
      <c r="S59" s="18"/>
      <c r="T59" s="84"/>
      <c r="U59" s="65"/>
      <c r="X59" s="7"/>
      <c r="Y59" s="81"/>
      <c r="AA59" s="80"/>
      <c r="AC59" s="18"/>
      <c r="AD59" s="13"/>
      <c r="AE59" s="18"/>
    </row>
    <row r="60" spans="1:31" x14ac:dyDescent="0.25">
      <c r="C60" s="85" t="s">
        <v>64</v>
      </c>
      <c r="E60" s="12">
        <v>1357164.12</v>
      </c>
      <c r="F60" s="5"/>
      <c r="G60" s="18"/>
      <c r="H60" s="84"/>
      <c r="I60" s="86">
        <v>45838</v>
      </c>
      <c r="K60" s="6">
        <v>70</v>
      </c>
      <c r="L60" s="7" t="s">
        <v>34</v>
      </c>
      <c r="M60" s="2" t="s">
        <v>43</v>
      </c>
      <c r="O60" s="80">
        <v>-10</v>
      </c>
      <c r="Q60" s="18">
        <v>1128163</v>
      </c>
      <c r="R60" s="26"/>
      <c r="S60" s="18"/>
      <c r="T60" s="84"/>
      <c r="U60" s="86">
        <v>45838</v>
      </c>
      <c r="W60" s="6">
        <v>70</v>
      </c>
      <c r="X60" s="7" t="s">
        <v>34</v>
      </c>
      <c r="Y60" s="81" t="s">
        <v>43</v>
      </c>
      <c r="AA60" s="80">
        <v>-10</v>
      </c>
      <c r="AC60" s="18">
        <v>1128163</v>
      </c>
      <c r="AD60" s="13"/>
      <c r="AE60" s="18"/>
    </row>
    <row r="61" spans="1:31" x14ac:dyDescent="0.25">
      <c r="C61" s="85" t="s">
        <v>62</v>
      </c>
      <c r="E61" s="12">
        <v>416226.81</v>
      </c>
      <c r="F61" s="5"/>
      <c r="G61" s="18"/>
      <c r="H61" s="84"/>
      <c r="I61" s="86">
        <v>45838</v>
      </c>
      <c r="K61" s="6">
        <v>70</v>
      </c>
      <c r="L61" s="7" t="s">
        <v>34</v>
      </c>
      <c r="M61" s="2" t="s">
        <v>43</v>
      </c>
      <c r="O61" s="80">
        <v>-10</v>
      </c>
      <c r="Q61" s="18">
        <v>390872</v>
      </c>
      <c r="R61" s="26"/>
      <c r="S61" s="18"/>
      <c r="T61" s="84"/>
      <c r="U61" s="86">
        <v>45838</v>
      </c>
      <c r="W61" s="6">
        <v>70</v>
      </c>
      <c r="X61" s="7" t="s">
        <v>34</v>
      </c>
      <c r="Y61" s="81" t="s">
        <v>43</v>
      </c>
      <c r="AA61" s="80">
        <v>-10</v>
      </c>
      <c r="AC61" s="18">
        <v>390872</v>
      </c>
      <c r="AD61" s="13"/>
      <c r="AE61" s="18"/>
    </row>
    <row r="62" spans="1:31" x14ac:dyDescent="0.25">
      <c r="C62" s="85" t="s">
        <v>49</v>
      </c>
      <c r="E62" s="14">
        <v>707099.31</v>
      </c>
      <c r="F62" s="5"/>
      <c r="G62" s="18"/>
      <c r="H62" s="84"/>
      <c r="I62" s="86">
        <v>45838</v>
      </c>
      <c r="K62" s="6">
        <v>70</v>
      </c>
      <c r="L62" s="7" t="s">
        <v>34</v>
      </c>
      <c r="M62" s="2" t="s">
        <v>43</v>
      </c>
      <c r="O62" s="80">
        <v>-10</v>
      </c>
      <c r="Q62" s="16">
        <v>549865</v>
      </c>
      <c r="R62" s="26"/>
      <c r="S62" s="18"/>
      <c r="T62" s="84"/>
      <c r="U62" s="86">
        <v>45838</v>
      </c>
      <c r="W62" s="6">
        <v>70</v>
      </c>
      <c r="X62" s="7" t="s">
        <v>34</v>
      </c>
      <c r="Y62" s="81" t="s">
        <v>43</v>
      </c>
      <c r="AA62" s="80">
        <v>-10</v>
      </c>
      <c r="AC62" s="16">
        <v>549865</v>
      </c>
      <c r="AD62" s="13"/>
      <c r="AE62" s="18"/>
    </row>
    <row r="63" spans="1:31" x14ac:dyDescent="0.25">
      <c r="C63" s="87" t="s">
        <v>65</v>
      </c>
      <c r="E63" s="88">
        <f>SUBTOTAL(9,E60:E62)</f>
        <v>2480490.2400000002</v>
      </c>
      <c r="F63" s="5"/>
      <c r="G63" s="18">
        <v>2441652.64</v>
      </c>
      <c r="H63" s="84"/>
      <c r="I63" s="65"/>
      <c r="L63" s="7"/>
      <c r="O63" s="80"/>
      <c r="Q63" s="18">
        <f>SUBTOTAL(9,Q60:Q62)</f>
        <v>2068900</v>
      </c>
      <c r="R63" s="26"/>
      <c r="S63" s="18">
        <f t="shared" ref="S63" si="16">+$G63-Q63</f>
        <v>372752.64000000013</v>
      </c>
      <c r="T63" s="84"/>
      <c r="U63" s="65"/>
      <c r="X63" s="7"/>
      <c r="Y63" s="81"/>
      <c r="AA63" s="80"/>
      <c r="AC63" s="18">
        <f>SUBTOTAL(9,AC60:AC62)</f>
        <v>2068900</v>
      </c>
      <c r="AD63" s="13"/>
      <c r="AE63" s="18">
        <f t="shared" ref="AE63" si="17">+$G63-AC63</f>
        <v>372752.64000000013</v>
      </c>
    </row>
    <row r="64" spans="1:31" x14ac:dyDescent="0.25">
      <c r="E64" s="24"/>
      <c r="G64" s="26"/>
      <c r="I64" s="65"/>
      <c r="O64" s="80"/>
      <c r="Q64" s="26"/>
      <c r="R64" s="26"/>
      <c r="S64" s="26"/>
      <c r="U64" s="65"/>
      <c r="Y64" s="81"/>
      <c r="AA64" s="80"/>
      <c r="AC64" s="26"/>
      <c r="AD64" s="13"/>
      <c r="AE64" s="26"/>
    </row>
    <row r="65" spans="1:31" x14ac:dyDescent="0.25">
      <c r="A65" s="1">
        <v>344</v>
      </c>
      <c r="C65" s="2" t="s">
        <v>66</v>
      </c>
      <c r="E65" s="12"/>
      <c r="F65" s="5"/>
      <c r="G65" s="18"/>
      <c r="H65" s="84"/>
      <c r="I65" s="65"/>
      <c r="L65" s="7"/>
      <c r="O65" s="80"/>
      <c r="Q65" s="18"/>
      <c r="R65" s="26"/>
      <c r="S65" s="18"/>
      <c r="T65" s="84"/>
      <c r="U65" s="65"/>
      <c r="X65" s="7"/>
      <c r="Y65" s="81"/>
      <c r="AA65" s="80"/>
      <c r="AC65" s="18"/>
      <c r="AD65" s="13"/>
      <c r="AE65" s="18"/>
    </row>
    <row r="66" spans="1:31" x14ac:dyDescent="0.25">
      <c r="C66" s="85" t="s">
        <v>64</v>
      </c>
      <c r="E66" s="12">
        <v>9894389.4900000002</v>
      </c>
      <c r="F66" s="5"/>
      <c r="G66" s="18"/>
      <c r="H66" s="84"/>
      <c r="I66" s="86">
        <v>45838</v>
      </c>
      <c r="K66" s="6">
        <v>55</v>
      </c>
      <c r="L66" s="7" t="s">
        <v>34</v>
      </c>
      <c r="M66" s="2" t="s">
        <v>57</v>
      </c>
      <c r="O66" s="80">
        <v>-10</v>
      </c>
      <c r="Q66" s="18">
        <v>8559432</v>
      </c>
      <c r="R66" s="26"/>
      <c r="S66" s="18"/>
      <c r="T66" s="84"/>
      <c r="U66" s="86">
        <v>45838</v>
      </c>
      <c r="W66" s="6">
        <v>55</v>
      </c>
      <c r="X66" s="7" t="s">
        <v>34</v>
      </c>
      <c r="Y66" s="81" t="s">
        <v>57</v>
      </c>
      <c r="AA66" s="80">
        <v>-10</v>
      </c>
      <c r="AC66" s="18">
        <v>8559432</v>
      </c>
      <c r="AD66" s="13"/>
      <c r="AE66" s="18"/>
    </row>
    <row r="67" spans="1:31" x14ac:dyDescent="0.25">
      <c r="C67" s="85" t="s">
        <v>62</v>
      </c>
      <c r="E67" s="12">
        <v>6384077.7599999998</v>
      </c>
      <c r="F67" s="5"/>
      <c r="G67" s="18"/>
      <c r="H67" s="84"/>
      <c r="I67" s="86">
        <v>45838</v>
      </c>
      <c r="K67" s="6">
        <v>55</v>
      </c>
      <c r="L67" s="7" t="s">
        <v>34</v>
      </c>
      <c r="M67" s="2" t="s">
        <v>57</v>
      </c>
      <c r="O67" s="80">
        <v>-10</v>
      </c>
      <c r="Q67" s="18">
        <v>5104127</v>
      </c>
      <c r="R67" s="26"/>
      <c r="S67" s="18"/>
      <c r="T67" s="84"/>
      <c r="U67" s="86">
        <v>45838</v>
      </c>
      <c r="W67" s="6">
        <v>55</v>
      </c>
      <c r="X67" s="7" t="s">
        <v>34</v>
      </c>
      <c r="Y67" s="81" t="s">
        <v>57</v>
      </c>
      <c r="AA67" s="80">
        <v>-10</v>
      </c>
      <c r="AC67" s="18">
        <v>5104127</v>
      </c>
      <c r="AD67" s="13"/>
      <c r="AE67" s="18"/>
    </row>
    <row r="68" spans="1:31" x14ac:dyDescent="0.25">
      <c r="C68" s="85" t="s">
        <v>49</v>
      </c>
      <c r="E68" s="14">
        <v>8022664.8099999996</v>
      </c>
      <c r="F68" s="5"/>
      <c r="G68" s="18"/>
      <c r="H68" s="84"/>
      <c r="I68" s="86">
        <v>45838</v>
      </c>
      <c r="K68" s="6">
        <v>55</v>
      </c>
      <c r="L68" s="7" t="s">
        <v>34</v>
      </c>
      <c r="M68" s="2" t="s">
        <v>57</v>
      </c>
      <c r="O68" s="80">
        <v>-10</v>
      </c>
      <c r="Q68" s="16">
        <v>7303932</v>
      </c>
      <c r="R68" s="26"/>
      <c r="S68" s="18"/>
      <c r="T68" s="84"/>
      <c r="U68" s="86">
        <v>45838</v>
      </c>
      <c r="W68" s="6">
        <v>55</v>
      </c>
      <c r="X68" s="7" t="s">
        <v>34</v>
      </c>
      <c r="Y68" s="81" t="s">
        <v>57</v>
      </c>
      <c r="AA68" s="80">
        <v>-10</v>
      </c>
      <c r="AC68" s="16">
        <v>7303932</v>
      </c>
      <c r="AD68" s="13"/>
      <c r="AE68" s="18"/>
    </row>
    <row r="69" spans="1:31" x14ac:dyDescent="0.25">
      <c r="C69" s="87" t="s">
        <v>67</v>
      </c>
      <c r="E69" s="88">
        <f>SUBTOTAL(9,E66:E68)</f>
        <v>24301132.059999999</v>
      </c>
      <c r="F69" s="5"/>
      <c r="G69" s="18">
        <v>19268348.440000001</v>
      </c>
      <c r="H69" s="84"/>
      <c r="I69" s="65"/>
      <c r="L69" s="7"/>
      <c r="O69" s="80"/>
      <c r="Q69" s="18">
        <f>SUBTOTAL(9,Q66:Q68)</f>
        <v>20967491</v>
      </c>
      <c r="R69" s="26"/>
      <c r="S69" s="18">
        <f t="shared" ref="S69" si="18">+$G69-Q69</f>
        <v>-1699142.5599999987</v>
      </c>
      <c r="T69" s="84"/>
      <c r="U69" s="65"/>
      <c r="X69" s="7"/>
      <c r="Y69" s="81"/>
      <c r="AA69" s="80"/>
      <c r="AC69" s="18">
        <f>SUBTOTAL(9,AC66:AC68)</f>
        <v>20967491</v>
      </c>
      <c r="AD69" s="13"/>
      <c r="AE69" s="18">
        <f t="shared" ref="AE69" si="19">+$G69-AC69</f>
        <v>-1699142.5599999987</v>
      </c>
    </row>
    <row r="70" spans="1:31" x14ac:dyDescent="0.25">
      <c r="E70" s="24"/>
      <c r="G70" s="26"/>
      <c r="I70" s="65"/>
      <c r="O70" s="80"/>
      <c r="Q70" s="26"/>
      <c r="R70" s="26"/>
      <c r="S70" s="26"/>
      <c r="U70" s="65"/>
      <c r="Y70" s="81"/>
      <c r="AA70" s="80"/>
      <c r="AC70" s="26"/>
      <c r="AD70" s="13"/>
      <c r="AE70" s="26"/>
    </row>
    <row r="71" spans="1:31" x14ac:dyDescent="0.25">
      <c r="A71" s="1">
        <v>345</v>
      </c>
      <c r="C71" s="2" t="s">
        <v>51</v>
      </c>
      <c r="E71" s="12"/>
      <c r="F71" s="5"/>
      <c r="G71" s="18"/>
      <c r="H71" s="84"/>
      <c r="I71" s="65"/>
      <c r="L71" s="7"/>
      <c r="O71" s="80"/>
      <c r="Q71" s="18"/>
      <c r="R71" s="26"/>
      <c r="S71" s="18"/>
      <c r="T71" s="84"/>
      <c r="U71" s="65"/>
      <c r="X71" s="7"/>
      <c r="Y71" s="81"/>
      <c r="AA71" s="80"/>
      <c r="AC71" s="18"/>
      <c r="AD71" s="13"/>
      <c r="AE71" s="18"/>
    </row>
    <row r="72" spans="1:31" x14ac:dyDescent="0.25">
      <c r="C72" s="85" t="s">
        <v>64</v>
      </c>
      <c r="E72" s="12">
        <v>3392362.13</v>
      </c>
      <c r="F72" s="5"/>
      <c r="G72" s="18"/>
      <c r="H72" s="84"/>
      <c r="I72" s="86">
        <v>45838</v>
      </c>
      <c r="K72" s="6">
        <v>60</v>
      </c>
      <c r="L72" s="7" t="s">
        <v>34</v>
      </c>
      <c r="M72" s="2" t="s">
        <v>68</v>
      </c>
      <c r="O72" s="80">
        <v>-10</v>
      </c>
      <c r="Q72" s="18">
        <v>2899715</v>
      </c>
      <c r="R72" s="26"/>
      <c r="S72" s="18"/>
      <c r="T72" s="84"/>
      <c r="U72" s="86">
        <v>45838</v>
      </c>
      <c r="W72" s="6">
        <v>60</v>
      </c>
      <c r="X72" s="7" t="s">
        <v>34</v>
      </c>
      <c r="Y72" s="81" t="s">
        <v>68</v>
      </c>
      <c r="AA72" s="80">
        <v>-10</v>
      </c>
      <c r="AC72" s="18">
        <v>2899715</v>
      </c>
      <c r="AD72" s="13"/>
      <c r="AE72" s="18"/>
    </row>
    <row r="73" spans="1:31" x14ac:dyDescent="0.25">
      <c r="C73" s="85" t="s">
        <v>62</v>
      </c>
      <c r="E73" s="12">
        <v>415412.9</v>
      </c>
      <c r="F73" s="5"/>
      <c r="G73" s="18"/>
      <c r="H73" s="84"/>
      <c r="I73" s="86">
        <v>45838</v>
      </c>
      <c r="K73" s="6">
        <v>60</v>
      </c>
      <c r="L73" s="7" t="s">
        <v>34</v>
      </c>
      <c r="M73" s="2" t="s">
        <v>68</v>
      </c>
      <c r="O73" s="80">
        <v>-10</v>
      </c>
      <c r="Q73" s="18">
        <v>367450</v>
      </c>
      <c r="R73" s="26"/>
      <c r="S73" s="18"/>
      <c r="T73" s="84"/>
      <c r="U73" s="86">
        <v>45838</v>
      </c>
      <c r="W73" s="6">
        <v>60</v>
      </c>
      <c r="X73" s="7" t="s">
        <v>34</v>
      </c>
      <c r="Y73" s="81" t="s">
        <v>68</v>
      </c>
      <c r="AA73" s="80">
        <v>-10</v>
      </c>
      <c r="AC73" s="18">
        <v>367450</v>
      </c>
      <c r="AD73" s="13"/>
      <c r="AE73" s="18"/>
    </row>
    <row r="74" spans="1:31" x14ac:dyDescent="0.25">
      <c r="C74" s="85" t="s">
        <v>49</v>
      </c>
      <c r="E74" s="14">
        <v>2912144.59</v>
      </c>
      <c r="F74" s="5"/>
      <c r="G74" s="18"/>
      <c r="H74" s="84"/>
      <c r="I74" s="86">
        <v>45838</v>
      </c>
      <c r="K74" s="6">
        <v>60</v>
      </c>
      <c r="L74" s="7" t="s">
        <v>34</v>
      </c>
      <c r="M74" s="2" t="s">
        <v>68</v>
      </c>
      <c r="O74" s="80">
        <v>-10</v>
      </c>
      <c r="Q74" s="16">
        <v>2534218</v>
      </c>
      <c r="R74" s="26"/>
      <c r="S74" s="18"/>
      <c r="T74" s="84"/>
      <c r="U74" s="86">
        <v>45838</v>
      </c>
      <c r="W74" s="6">
        <v>60</v>
      </c>
      <c r="X74" s="7" t="s">
        <v>34</v>
      </c>
      <c r="Y74" s="81" t="s">
        <v>68</v>
      </c>
      <c r="AA74" s="80">
        <v>-10</v>
      </c>
      <c r="AC74" s="16">
        <v>2534218</v>
      </c>
      <c r="AD74" s="13"/>
      <c r="AE74" s="18"/>
    </row>
    <row r="75" spans="1:31" x14ac:dyDescent="0.25">
      <c r="C75" s="2" t="s">
        <v>55</v>
      </c>
      <c r="E75" s="89">
        <f>SUBTOTAL(9,E72:E74)</f>
        <v>6719919.6199999992</v>
      </c>
      <c r="G75" s="16">
        <v>5177378.59</v>
      </c>
      <c r="I75" s="65"/>
      <c r="M75" s="81"/>
      <c r="O75" s="80"/>
      <c r="Q75" s="16">
        <f>SUBTOTAL(9,Q72:Q74)</f>
        <v>5801383</v>
      </c>
      <c r="R75" s="26"/>
      <c r="S75" s="16">
        <f t="shared" ref="S75" si="20">+$G75-Q75</f>
        <v>-624004.41000000015</v>
      </c>
      <c r="U75" s="65"/>
      <c r="Y75" s="81"/>
      <c r="AA75" s="80"/>
      <c r="AC75" s="16">
        <f>SUBTOTAL(9,AC72:AC74)</f>
        <v>5801383</v>
      </c>
      <c r="AD75" s="13"/>
      <c r="AE75" s="16">
        <f t="shared" ref="AE75" si="21">+$G75-AC75</f>
        <v>-624004.41000000015</v>
      </c>
    </row>
    <row r="76" spans="1:31" x14ac:dyDescent="0.25">
      <c r="E76" s="24"/>
      <c r="G76" s="26"/>
      <c r="I76" s="65"/>
      <c r="M76" s="81"/>
      <c r="O76" s="80"/>
      <c r="Q76" s="26"/>
      <c r="R76" s="26"/>
      <c r="S76" s="26"/>
      <c r="U76" s="65"/>
      <c r="Y76" s="81"/>
      <c r="AA76" s="80"/>
      <c r="AC76" s="26"/>
      <c r="AD76" s="13"/>
      <c r="AE76" s="26"/>
    </row>
    <row r="77" spans="1:31" ht="15.6" x14ac:dyDescent="0.3">
      <c r="B77" s="72" t="s">
        <v>69</v>
      </c>
      <c r="E77" s="90">
        <f>SUBTOTAL(9,E51:E75)</f>
        <v>44941753.930000007</v>
      </c>
      <c r="G77" s="91">
        <f>SUBTOTAL(9,G51:G75)</f>
        <v>34384881.350000001</v>
      </c>
      <c r="H77" s="75"/>
      <c r="I77" s="65"/>
      <c r="M77" s="81"/>
      <c r="O77" s="80"/>
      <c r="Q77" s="91">
        <f>SUBTOTAL(9,Q51:Q75)</f>
        <v>36710658</v>
      </c>
      <c r="R77" s="39"/>
      <c r="S77" s="91">
        <f>SUBTOTAL(9,S51:S75)</f>
        <v>-2325776.649999999</v>
      </c>
      <c r="T77" s="75"/>
      <c r="U77" s="65"/>
      <c r="Y77" s="81"/>
      <c r="AA77" s="80"/>
      <c r="AC77" s="91">
        <f>SUBTOTAL(9,AC51:AC75)</f>
        <v>36710658</v>
      </c>
      <c r="AD77" s="13"/>
      <c r="AE77" s="91">
        <f>SUBTOTAL(9,AE51:AE75)</f>
        <v>-2325776.649999999</v>
      </c>
    </row>
    <row r="78" spans="1:31" x14ac:dyDescent="0.25">
      <c r="E78" s="24"/>
      <c r="G78" s="26"/>
      <c r="M78" s="81"/>
      <c r="O78" s="80"/>
      <c r="Q78" s="26"/>
      <c r="R78" s="26"/>
      <c r="S78" s="26"/>
      <c r="Y78" s="81"/>
      <c r="AA78" s="80"/>
      <c r="AC78" s="26"/>
      <c r="AD78" s="13"/>
      <c r="AE78" s="26"/>
    </row>
    <row r="79" spans="1:31" ht="15.6" x14ac:dyDescent="0.3">
      <c r="B79" s="72" t="s">
        <v>70</v>
      </c>
      <c r="E79" s="24"/>
      <c r="F79" s="5"/>
      <c r="G79" s="26"/>
      <c r="H79" s="84"/>
      <c r="M79" s="81"/>
      <c r="O79" s="80"/>
      <c r="Q79" s="26"/>
      <c r="R79" s="26"/>
      <c r="S79" s="26"/>
      <c r="T79" s="84"/>
      <c r="Y79" s="81"/>
      <c r="AA79" s="80"/>
      <c r="AC79" s="26"/>
      <c r="AD79" s="13"/>
      <c r="AE79" s="26"/>
    </row>
    <row r="80" spans="1:31" x14ac:dyDescent="0.25">
      <c r="A80" s="1">
        <v>350.1</v>
      </c>
      <c r="B80" s="2"/>
      <c r="C80" s="2" t="s">
        <v>71</v>
      </c>
      <c r="E80" s="12">
        <v>45986048.780000001</v>
      </c>
      <c r="F80" s="5"/>
      <c r="G80" s="18">
        <v>0</v>
      </c>
      <c r="H80" s="84"/>
      <c r="L80" s="7" t="s">
        <v>34</v>
      </c>
      <c r="M80" s="81"/>
      <c r="N80" s="61"/>
      <c r="O80" s="80" t="s">
        <v>34</v>
      </c>
      <c r="P80" s="83"/>
      <c r="Q80" s="26">
        <v>0</v>
      </c>
      <c r="R80" s="13"/>
      <c r="S80" s="26">
        <f t="shared" ref="S80:S89" si="22">+$G80-Q80</f>
        <v>0</v>
      </c>
      <c r="X80" s="7" t="s">
        <v>34</v>
      </c>
      <c r="Y80" s="81"/>
      <c r="Z80" s="61"/>
      <c r="AA80" s="80" t="s">
        <v>34</v>
      </c>
      <c r="AB80" s="83"/>
      <c r="AC80" s="26">
        <v>0</v>
      </c>
      <c r="AD80" s="13"/>
      <c r="AE80" s="26">
        <f t="shared" ref="AE80:AE89" si="23">+$G80-AC80</f>
        <v>0</v>
      </c>
    </row>
    <row r="81" spans="1:31" x14ac:dyDescent="0.25">
      <c r="A81" s="1">
        <v>350.2</v>
      </c>
      <c r="B81" s="2"/>
      <c r="C81" s="2" t="s">
        <v>72</v>
      </c>
      <c r="E81" s="12">
        <v>59781900.659999996</v>
      </c>
      <c r="F81" s="5"/>
      <c r="G81" s="18">
        <v>0</v>
      </c>
      <c r="H81" s="84"/>
      <c r="L81" s="7" t="s">
        <v>34</v>
      </c>
      <c r="M81" s="81"/>
      <c r="N81" s="61"/>
      <c r="O81" s="80" t="s">
        <v>34</v>
      </c>
      <c r="P81" s="83"/>
      <c r="Q81" s="26">
        <v>0</v>
      </c>
      <c r="R81" s="13"/>
      <c r="S81" s="26">
        <f t="shared" si="22"/>
        <v>0</v>
      </c>
      <c r="X81" s="7" t="s">
        <v>34</v>
      </c>
      <c r="Y81" s="81"/>
      <c r="Z81" s="61"/>
      <c r="AA81" s="80" t="s">
        <v>34</v>
      </c>
      <c r="AB81" s="83"/>
      <c r="AC81" s="26">
        <v>0</v>
      </c>
      <c r="AD81" s="13"/>
      <c r="AE81" s="26">
        <f t="shared" si="23"/>
        <v>0</v>
      </c>
    </row>
    <row r="82" spans="1:31" x14ac:dyDescent="0.25">
      <c r="A82" s="1">
        <v>352</v>
      </c>
      <c r="B82" s="2"/>
      <c r="C82" s="2" t="s">
        <v>73</v>
      </c>
      <c r="E82" s="12">
        <v>433850256.23000002</v>
      </c>
      <c r="F82" s="5"/>
      <c r="G82" s="18">
        <v>64692795.110000007</v>
      </c>
      <c r="H82" s="84"/>
      <c r="I82" s="93"/>
      <c r="K82" s="6">
        <v>75</v>
      </c>
      <c r="L82" s="7" t="s">
        <v>34</v>
      </c>
      <c r="M82" s="2" t="s">
        <v>74</v>
      </c>
      <c r="O82" s="80">
        <v>-40</v>
      </c>
      <c r="Q82" s="18">
        <v>85189843</v>
      </c>
      <c r="R82" s="13" t="s">
        <v>187</v>
      </c>
      <c r="S82" s="18">
        <f t="shared" si="22"/>
        <v>-20497047.889999993</v>
      </c>
      <c r="T82" s="84"/>
      <c r="U82" s="93"/>
      <c r="W82" s="6">
        <v>75</v>
      </c>
      <c r="X82" s="7" t="s">
        <v>34</v>
      </c>
      <c r="Y82" s="81" t="s">
        <v>74</v>
      </c>
      <c r="AA82" s="80">
        <v>-50</v>
      </c>
      <c r="AC82" s="18">
        <v>88127420</v>
      </c>
      <c r="AD82" s="13" t="s">
        <v>187</v>
      </c>
      <c r="AE82" s="18">
        <f t="shared" si="23"/>
        <v>-23434624.889999993</v>
      </c>
    </row>
    <row r="83" spans="1:31" x14ac:dyDescent="0.25">
      <c r="A83" s="1">
        <v>353</v>
      </c>
      <c r="B83" s="2"/>
      <c r="C83" s="2" t="s">
        <v>75</v>
      </c>
      <c r="E83" s="12">
        <v>2474477552.9200001</v>
      </c>
      <c r="F83" s="5"/>
      <c r="G83" s="18">
        <v>675099231.18000007</v>
      </c>
      <c r="H83" s="84"/>
      <c r="I83" s="93"/>
      <c r="K83" s="6">
        <v>50</v>
      </c>
      <c r="L83" s="7" t="s">
        <v>34</v>
      </c>
      <c r="M83" s="2" t="s">
        <v>76</v>
      </c>
      <c r="O83" s="80">
        <v>-35</v>
      </c>
      <c r="Q83" s="18">
        <v>757535501</v>
      </c>
      <c r="R83" s="13" t="s">
        <v>187</v>
      </c>
      <c r="S83" s="18">
        <f t="shared" si="22"/>
        <v>-82436269.819999933</v>
      </c>
      <c r="T83" s="84"/>
      <c r="U83" s="93"/>
      <c r="W83" s="6">
        <v>50</v>
      </c>
      <c r="X83" s="7" t="s">
        <v>34</v>
      </c>
      <c r="Y83" s="81" t="s">
        <v>76</v>
      </c>
      <c r="AA83" s="80">
        <v>-40</v>
      </c>
      <c r="AC83" s="18">
        <v>785592373</v>
      </c>
      <c r="AD83" s="13" t="s">
        <v>187</v>
      </c>
      <c r="AE83" s="18">
        <f t="shared" si="23"/>
        <v>-110493141.81999993</v>
      </c>
    </row>
    <row r="84" spans="1:31" x14ac:dyDescent="0.25">
      <c r="A84" s="1">
        <v>354</v>
      </c>
      <c r="B84" s="2"/>
      <c r="C84" s="2" t="s">
        <v>77</v>
      </c>
      <c r="E84" s="12">
        <v>172948201.80000001</v>
      </c>
      <c r="F84" s="5"/>
      <c r="G84" s="18">
        <v>195026061.46000001</v>
      </c>
      <c r="H84" s="84"/>
      <c r="I84" s="93"/>
      <c r="K84" s="6">
        <v>65</v>
      </c>
      <c r="L84" s="7" t="s">
        <v>34</v>
      </c>
      <c r="M84" s="2" t="s">
        <v>78</v>
      </c>
      <c r="O84" s="80">
        <v>-40</v>
      </c>
      <c r="Q84" s="18">
        <v>141295466</v>
      </c>
      <c r="R84" s="13" t="s">
        <v>187</v>
      </c>
      <c r="S84" s="18">
        <f t="shared" si="22"/>
        <v>53730595.460000008</v>
      </c>
      <c r="T84" s="84"/>
      <c r="U84" s="93"/>
      <c r="W84" s="6">
        <v>65</v>
      </c>
      <c r="X84" s="7" t="s">
        <v>34</v>
      </c>
      <c r="Y84" s="81" t="s">
        <v>78</v>
      </c>
      <c r="AA84" s="80">
        <v>-40</v>
      </c>
      <c r="AC84" s="18">
        <v>152164355</v>
      </c>
      <c r="AD84" s="13" t="s">
        <v>187</v>
      </c>
      <c r="AE84" s="18">
        <f t="shared" si="23"/>
        <v>42861706.460000008</v>
      </c>
    </row>
    <row r="85" spans="1:31" x14ac:dyDescent="0.25">
      <c r="A85" s="1">
        <v>356</v>
      </c>
      <c r="B85" s="2"/>
      <c r="C85" s="2" t="s">
        <v>79</v>
      </c>
      <c r="E85" s="12">
        <v>90754383.719999999</v>
      </c>
      <c r="F85" s="5"/>
      <c r="G85" s="18">
        <v>112953991.58</v>
      </c>
      <c r="H85" s="84"/>
      <c r="I85" s="93"/>
      <c r="K85" s="6">
        <v>55</v>
      </c>
      <c r="L85" s="7" t="s">
        <v>34</v>
      </c>
      <c r="M85" s="2" t="s">
        <v>74</v>
      </c>
      <c r="O85" s="80">
        <v>-35</v>
      </c>
      <c r="Q85" s="18">
        <v>71141967</v>
      </c>
      <c r="R85" s="13" t="s">
        <v>187</v>
      </c>
      <c r="S85" s="18">
        <f t="shared" si="22"/>
        <v>41812024.579999998</v>
      </c>
      <c r="T85" s="84"/>
      <c r="U85" s="93"/>
      <c r="W85" s="6">
        <v>55</v>
      </c>
      <c r="X85" s="7" t="s">
        <v>34</v>
      </c>
      <c r="Y85" s="81" t="s">
        <v>74</v>
      </c>
      <c r="AA85" s="80">
        <v>-35</v>
      </c>
      <c r="AC85" s="18">
        <v>73878197</v>
      </c>
      <c r="AD85" s="13" t="s">
        <v>187</v>
      </c>
      <c r="AE85" s="18">
        <f t="shared" si="23"/>
        <v>39075794.579999998</v>
      </c>
    </row>
    <row r="86" spans="1:31" x14ac:dyDescent="0.25">
      <c r="A86" s="1">
        <v>357</v>
      </c>
      <c r="B86" s="2"/>
      <c r="C86" s="2" t="s">
        <v>80</v>
      </c>
      <c r="E86" s="12">
        <v>656788461.44000006</v>
      </c>
      <c r="F86" s="5"/>
      <c r="G86" s="18">
        <v>233964857.21000001</v>
      </c>
      <c r="H86" s="84"/>
      <c r="I86" s="93"/>
      <c r="K86" s="6">
        <v>70</v>
      </c>
      <c r="L86" s="7" t="s">
        <v>34</v>
      </c>
      <c r="M86" s="2" t="s">
        <v>81</v>
      </c>
      <c r="O86" s="80">
        <v>-15</v>
      </c>
      <c r="Q86" s="18">
        <v>212439640</v>
      </c>
      <c r="R86" s="13" t="s">
        <v>187</v>
      </c>
      <c r="S86" s="18">
        <f t="shared" si="22"/>
        <v>21525217.210000008</v>
      </c>
      <c r="T86" s="84"/>
      <c r="U86" s="93"/>
      <c r="W86" s="6">
        <v>70</v>
      </c>
      <c r="X86" s="7" t="s">
        <v>34</v>
      </c>
      <c r="Y86" s="81" t="s">
        <v>81</v>
      </c>
      <c r="AA86" s="80">
        <v>-15</v>
      </c>
      <c r="AC86" s="18">
        <v>212439640</v>
      </c>
      <c r="AD86" s="13" t="s">
        <v>187</v>
      </c>
      <c r="AE86" s="18">
        <f t="shared" si="23"/>
        <v>21525217.210000008</v>
      </c>
    </row>
    <row r="87" spans="1:31" x14ac:dyDescent="0.25">
      <c r="A87" s="1">
        <v>357.2</v>
      </c>
      <c r="B87" s="2"/>
      <c r="C87" s="2" t="s">
        <v>82</v>
      </c>
      <c r="E87" s="12">
        <v>307355353.51999998</v>
      </c>
      <c r="F87" s="5"/>
      <c r="G87" s="18">
        <v>105838729.27000001</v>
      </c>
      <c r="H87" s="84"/>
      <c r="I87" s="93"/>
      <c r="K87" s="6">
        <v>70</v>
      </c>
      <c r="L87" s="7" t="s">
        <v>34</v>
      </c>
      <c r="M87" s="2" t="s">
        <v>81</v>
      </c>
      <c r="O87" s="80">
        <v>-15</v>
      </c>
      <c r="Q87" s="18">
        <v>135032204</v>
      </c>
      <c r="R87" s="13" t="s">
        <v>187</v>
      </c>
      <c r="S87" s="18">
        <f t="shared" si="22"/>
        <v>-29193474.729999989</v>
      </c>
      <c r="T87" s="84"/>
      <c r="U87" s="93"/>
      <c r="W87" s="6">
        <v>70</v>
      </c>
      <c r="X87" s="7" t="s">
        <v>34</v>
      </c>
      <c r="Y87" s="81" t="s">
        <v>81</v>
      </c>
      <c r="AA87" s="80">
        <v>-15</v>
      </c>
      <c r="AC87" s="18">
        <v>135032204</v>
      </c>
      <c r="AD87" s="13" t="s">
        <v>187</v>
      </c>
      <c r="AE87" s="18">
        <f t="shared" si="23"/>
        <v>-29193474.729999989</v>
      </c>
    </row>
    <row r="88" spans="1:31" x14ac:dyDescent="0.25">
      <c r="A88" s="1">
        <v>357.3</v>
      </c>
      <c r="B88" s="2"/>
      <c r="C88" s="2" t="s">
        <v>83</v>
      </c>
      <c r="E88" s="12">
        <v>12222242.060000001</v>
      </c>
      <c r="F88" s="5"/>
      <c r="G88" s="18">
        <v>0</v>
      </c>
      <c r="H88" s="84"/>
      <c r="L88" s="7" t="s">
        <v>34</v>
      </c>
      <c r="N88" s="61"/>
      <c r="O88" s="80" t="s">
        <v>34</v>
      </c>
      <c r="P88" s="83"/>
      <c r="Q88" s="26">
        <v>0</v>
      </c>
      <c r="R88" s="13"/>
      <c r="S88" s="26">
        <f t="shared" si="22"/>
        <v>0</v>
      </c>
      <c r="X88" s="7" t="s">
        <v>34</v>
      </c>
      <c r="Y88" s="81"/>
      <c r="Z88" s="61"/>
      <c r="AA88" s="80" t="s">
        <v>34</v>
      </c>
      <c r="AB88" s="83"/>
      <c r="AC88" s="26">
        <v>0</v>
      </c>
      <c r="AD88" s="13"/>
      <c r="AE88" s="26">
        <f t="shared" si="23"/>
        <v>0</v>
      </c>
    </row>
    <row r="89" spans="1:31" x14ac:dyDescent="0.25">
      <c r="A89" s="1">
        <v>358</v>
      </c>
      <c r="B89" s="2"/>
      <c r="C89" s="2" t="s">
        <v>84</v>
      </c>
      <c r="E89" s="14">
        <v>728649711.79999995</v>
      </c>
      <c r="F89" s="5"/>
      <c r="G89" s="16">
        <v>227094939</v>
      </c>
      <c r="H89" s="84"/>
      <c r="I89" s="93"/>
      <c r="K89" s="6">
        <v>60</v>
      </c>
      <c r="L89" s="7" t="s">
        <v>34</v>
      </c>
      <c r="M89" s="2" t="s">
        <v>85</v>
      </c>
      <c r="O89" s="80">
        <v>-15</v>
      </c>
      <c r="Q89" s="16">
        <v>260081280</v>
      </c>
      <c r="R89" s="13" t="s">
        <v>187</v>
      </c>
      <c r="S89" s="16">
        <f t="shared" si="22"/>
        <v>-32986341</v>
      </c>
      <c r="T89" s="84"/>
      <c r="U89" s="93"/>
      <c r="W89" s="6">
        <v>60</v>
      </c>
      <c r="X89" s="7" t="s">
        <v>34</v>
      </c>
      <c r="Y89" s="81" t="s">
        <v>85</v>
      </c>
      <c r="AA89" s="80">
        <v>-25</v>
      </c>
      <c r="AC89" s="16">
        <v>260081280</v>
      </c>
      <c r="AD89" s="13" t="s">
        <v>187</v>
      </c>
      <c r="AE89" s="16">
        <f t="shared" si="23"/>
        <v>-32986341</v>
      </c>
    </row>
    <row r="90" spans="1:31" x14ac:dyDescent="0.25">
      <c r="B90" s="2"/>
      <c r="E90" s="24"/>
      <c r="F90" s="5"/>
      <c r="G90" s="26"/>
      <c r="H90" s="84"/>
      <c r="O90" s="80"/>
      <c r="Q90" s="26"/>
      <c r="R90" s="26"/>
      <c r="S90" s="26"/>
      <c r="T90" s="84"/>
      <c r="Y90" s="81"/>
      <c r="AA90" s="80"/>
      <c r="AC90" s="26"/>
      <c r="AD90" s="13"/>
      <c r="AE90" s="26"/>
    </row>
    <row r="91" spans="1:31" s="72" customFormat="1" ht="15.6" x14ac:dyDescent="0.3">
      <c r="A91" s="70"/>
      <c r="B91" s="72" t="s">
        <v>86</v>
      </c>
      <c r="E91" s="90">
        <f>SUBTOTAL(9,E79:E89)</f>
        <v>4982814112.9300003</v>
      </c>
      <c r="F91" s="75"/>
      <c r="G91" s="91">
        <f>SUBTOTAL(9,G79:G89)</f>
        <v>1614670604.8100002</v>
      </c>
      <c r="H91" s="92"/>
      <c r="K91" s="6"/>
      <c r="M91" s="2"/>
      <c r="O91" s="80"/>
      <c r="Q91" s="91">
        <f>SUBTOTAL(9,Q79:Q89)</f>
        <v>1662715901</v>
      </c>
      <c r="R91" s="39"/>
      <c r="S91" s="91">
        <f>SUBTOTAL(9,S79:S89)</f>
        <v>-48045296.189999893</v>
      </c>
      <c r="T91" s="92"/>
      <c r="W91" s="6"/>
      <c r="Y91" s="81"/>
      <c r="AA91" s="80"/>
      <c r="AC91" s="91">
        <f>SUBTOTAL(9,AC79:AC89)</f>
        <v>1707315469</v>
      </c>
      <c r="AD91" s="13"/>
      <c r="AE91" s="91">
        <f>SUBTOTAL(9,AE79:AE89)</f>
        <v>-92644864.189999893</v>
      </c>
    </row>
    <row r="92" spans="1:31" ht="15.6" x14ac:dyDescent="0.3">
      <c r="B92" s="94"/>
      <c r="E92" s="24"/>
      <c r="F92" s="5"/>
      <c r="G92" s="26"/>
      <c r="H92" s="84"/>
      <c r="O92" s="80"/>
      <c r="Q92" s="26"/>
      <c r="R92" s="26"/>
      <c r="S92" s="26"/>
      <c r="T92" s="84"/>
      <c r="Y92" s="81"/>
      <c r="AA92" s="80"/>
      <c r="AC92" s="26"/>
      <c r="AD92" s="13"/>
      <c r="AE92" s="26"/>
    </row>
    <row r="93" spans="1:31" ht="15.6" x14ac:dyDescent="0.3">
      <c r="B93" s="72" t="s">
        <v>87</v>
      </c>
      <c r="E93" s="24"/>
      <c r="F93" s="5"/>
      <c r="G93" s="26"/>
      <c r="H93" s="84"/>
      <c r="O93" s="80"/>
      <c r="Q93" s="26"/>
      <c r="R93" s="26"/>
      <c r="S93" s="26"/>
      <c r="T93" s="84"/>
      <c r="Y93" s="81"/>
      <c r="AA93" s="80"/>
      <c r="AC93" s="26"/>
      <c r="AD93" s="13"/>
      <c r="AE93" s="26"/>
    </row>
    <row r="94" spans="1:31" x14ac:dyDescent="0.25">
      <c r="A94" s="1">
        <v>360</v>
      </c>
      <c r="B94" s="2"/>
      <c r="C94" s="2" t="s">
        <v>88</v>
      </c>
      <c r="E94" s="12">
        <v>27811928.100000001</v>
      </c>
      <c r="F94" s="5"/>
      <c r="G94" s="18">
        <v>4819699.8199999994</v>
      </c>
      <c r="H94" s="84"/>
      <c r="K94" s="6">
        <v>50</v>
      </c>
      <c r="L94" s="7" t="s">
        <v>34</v>
      </c>
      <c r="M94" s="2" t="s">
        <v>35</v>
      </c>
      <c r="O94" s="80" t="s">
        <v>34</v>
      </c>
      <c r="Q94" s="18">
        <v>4819699.8199999994</v>
      </c>
      <c r="R94" s="13" t="s">
        <v>184</v>
      </c>
      <c r="S94" s="18">
        <f t="shared" ref="S94:S121" si="24">+$G94-Q94</f>
        <v>0</v>
      </c>
      <c r="W94" s="6">
        <v>50</v>
      </c>
      <c r="X94" s="7" t="s">
        <v>34</v>
      </c>
      <c r="Y94" s="81" t="s">
        <v>35</v>
      </c>
      <c r="Z94" s="61"/>
      <c r="AA94" s="80" t="s">
        <v>34</v>
      </c>
      <c r="AB94" s="19"/>
      <c r="AC94" s="18">
        <v>4819699.8199999994</v>
      </c>
      <c r="AD94" s="13" t="s">
        <v>184</v>
      </c>
      <c r="AE94" s="18">
        <f t="shared" ref="AE94:AE121" si="25">+$G94-AC94</f>
        <v>0</v>
      </c>
    </row>
    <row r="95" spans="1:31" x14ac:dyDescent="0.25">
      <c r="A95" s="1">
        <v>360.09</v>
      </c>
      <c r="B95" s="2"/>
      <c r="C95" s="2" t="s">
        <v>89</v>
      </c>
      <c r="E95" s="12">
        <v>0</v>
      </c>
      <c r="F95" s="5"/>
      <c r="G95" s="18">
        <v>0</v>
      </c>
      <c r="H95" s="84"/>
      <c r="L95" s="7" t="s">
        <v>34</v>
      </c>
      <c r="N95" s="61"/>
      <c r="O95" s="80" t="s">
        <v>34</v>
      </c>
      <c r="P95" s="83"/>
      <c r="Q95" s="26">
        <v>0</v>
      </c>
      <c r="R95" s="13"/>
      <c r="S95" s="26">
        <f t="shared" si="24"/>
        <v>0</v>
      </c>
      <c r="X95" s="7" t="s">
        <v>34</v>
      </c>
      <c r="Y95" s="81"/>
      <c r="Z95" s="61"/>
      <c r="AA95" s="80" t="s">
        <v>34</v>
      </c>
      <c r="AB95" s="83"/>
      <c r="AC95" s="26">
        <v>0</v>
      </c>
      <c r="AD95" s="13"/>
      <c r="AE95" s="26">
        <f t="shared" si="25"/>
        <v>0</v>
      </c>
    </row>
    <row r="96" spans="1:31" x14ac:dyDescent="0.25">
      <c r="A96" s="1">
        <v>360.1</v>
      </c>
      <c r="B96" s="2"/>
      <c r="C96" s="2" t="s">
        <v>71</v>
      </c>
      <c r="E96" s="12">
        <v>182627257.30000001</v>
      </c>
      <c r="F96" s="5"/>
      <c r="G96" s="18">
        <v>0</v>
      </c>
      <c r="H96" s="84"/>
      <c r="L96" s="7" t="s">
        <v>34</v>
      </c>
      <c r="N96" s="61"/>
      <c r="O96" s="80" t="s">
        <v>34</v>
      </c>
      <c r="P96" s="83"/>
      <c r="Q96" s="26">
        <v>0</v>
      </c>
      <c r="R96" s="13"/>
      <c r="S96" s="26">
        <f t="shared" si="24"/>
        <v>0</v>
      </c>
      <c r="X96" s="7" t="s">
        <v>34</v>
      </c>
      <c r="Y96" s="81"/>
      <c r="Z96" s="61"/>
      <c r="AA96" s="80" t="s">
        <v>34</v>
      </c>
      <c r="AB96" s="83"/>
      <c r="AC96" s="26">
        <v>0</v>
      </c>
      <c r="AD96" s="13"/>
      <c r="AE96" s="26">
        <f t="shared" si="25"/>
        <v>0</v>
      </c>
    </row>
    <row r="97" spans="1:31" x14ac:dyDescent="0.25">
      <c r="A97" s="1">
        <v>361</v>
      </c>
      <c r="B97" s="2"/>
      <c r="C97" s="2" t="s">
        <v>41</v>
      </c>
      <c r="E97" s="12">
        <v>768858296.25</v>
      </c>
      <c r="F97" s="5"/>
      <c r="G97" s="18">
        <v>219387334.97999999</v>
      </c>
      <c r="H97" s="84"/>
      <c r="I97" s="93"/>
      <c r="K97" s="6">
        <v>55</v>
      </c>
      <c r="L97" s="7" t="s">
        <v>34</v>
      </c>
      <c r="M97" s="2" t="s">
        <v>74</v>
      </c>
      <c r="O97" s="80">
        <v>-45</v>
      </c>
      <c r="Q97" s="18">
        <v>255269237</v>
      </c>
      <c r="R97" s="13" t="s">
        <v>187</v>
      </c>
      <c r="S97" s="18">
        <f t="shared" si="24"/>
        <v>-35881902.020000011</v>
      </c>
      <c r="T97" s="84"/>
      <c r="U97" s="93"/>
      <c r="W97" s="6">
        <v>55</v>
      </c>
      <c r="X97" s="7" t="s">
        <v>34</v>
      </c>
      <c r="Y97" s="81" t="s">
        <v>74</v>
      </c>
      <c r="AA97" s="80">
        <v>-50</v>
      </c>
      <c r="AC97" s="18">
        <v>255269237</v>
      </c>
      <c r="AD97" s="13" t="s">
        <v>187</v>
      </c>
      <c r="AE97" s="18">
        <f t="shared" si="25"/>
        <v>-35881902.020000011</v>
      </c>
    </row>
    <row r="98" spans="1:31" x14ac:dyDescent="0.25">
      <c r="A98" s="1">
        <v>362</v>
      </c>
      <c r="B98" s="2"/>
      <c r="C98" s="2" t="s">
        <v>75</v>
      </c>
      <c r="E98" s="12">
        <v>2835483617.8699999</v>
      </c>
      <c r="F98" s="5"/>
      <c r="G98" s="18">
        <v>1031807426.38</v>
      </c>
      <c r="H98" s="84"/>
      <c r="I98" s="93"/>
      <c r="K98" s="6">
        <v>50</v>
      </c>
      <c r="L98" s="7" t="s">
        <v>34</v>
      </c>
      <c r="M98" s="2" t="s">
        <v>90</v>
      </c>
      <c r="O98" s="80">
        <v>-30</v>
      </c>
      <c r="Q98" s="18">
        <v>1007820743</v>
      </c>
      <c r="R98" s="13" t="s">
        <v>187</v>
      </c>
      <c r="S98" s="18">
        <f t="shared" si="24"/>
        <v>23986683.379999995</v>
      </c>
      <c r="T98" s="84"/>
      <c r="U98" s="93"/>
      <c r="W98" s="6">
        <v>53</v>
      </c>
      <c r="X98" s="7" t="s">
        <v>34</v>
      </c>
      <c r="Y98" s="81" t="s">
        <v>90</v>
      </c>
      <c r="AA98" s="80">
        <v>-50</v>
      </c>
      <c r="AC98" s="18">
        <v>1026625597</v>
      </c>
      <c r="AD98" s="13" t="s">
        <v>187</v>
      </c>
      <c r="AE98" s="18">
        <f t="shared" si="25"/>
        <v>5181829.3799999952</v>
      </c>
    </row>
    <row r="99" spans="1:31" x14ac:dyDescent="0.25">
      <c r="A99" s="1">
        <v>362.01</v>
      </c>
      <c r="B99" s="2"/>
      <c r="C99" s="2" t="s">
        <v>91</v>
      </c>
      <c r="E99" s="12">
        <v>0</v>
      </c>
      <c r="F99" s="5"/>
      <c r="G99" s="18">
        <v>-73187.87</v>
      </c>
      <c r="H99" s="84"/>
      <c r="I99" s="93"/>
      <c r="K99" s="6">
        <v>10</v>
      </c>
      <c r="L99" s="7" t="s">
        <v>34</v>
      </c>
      <c r="M99" s="2" t="s">
        <v>35</v>
      </c>
      <c r="N99" s="61"/>
      <c r="O99" s="80" t="s">
        <v>34</v>
      </c>
      <c r="P99" s="83"/>
      <c r="Q99" s="26">
        <v>-73187.87</v>
      </c>
      <c r="R99" s="13" t="s">
        <v>184</v>
      </c>
      <c r="S99" s="26">
        <f t="shared" si="24"/>
        <v>0</v>
      </c>
      <c r="T99" s="84"/>
      <c r="U99" s="93"/>
      <c r="X99" s="7" t="s">
        <v>34</v>
      </c>
      <c r="Y99" s="81"/>
      <c r="Z99" s="61"/>
      <c r="AA99" s="80" t="s">
        <v>34</v>
      </c>
      <c r="AB99" s="83"/>
      <c r="AC99" s="26">
        <v>-73187.87</v>
      </c>
      <c r="AD99" s="13" t="s">
        <v>184</v>
      </c>
      <c r="AE99" s="26">
        <f t="shared" si="25"/>
        <v>0</v>
      </c>
    </row>
    <row r="100" spans="1:31" x14ac:dyDescent="0.25">
      <c r="A100" s="1">
        <v>363.01</v>
      </c>
      <c r="B100" s="2"/>
      <c r="C100" s="2" t="s">
        <v>92</v>
      </c>
      <c r="E100" s="12">
        <v>15759297.779999999</v>
      </c>
      <c r="F100" s="5"/>
      <c r="G100" s="18">
        <v>3148366.26</v>
      </c>
      <c r="H100" s="84"/>
      <c r="I100" s="93"/>
      <c r="K100" s="6">
        <v>10</v>
      </c>
      <c r="L100" s="7" t="s">
        <v>34</v>
      </c>
      <c r="M100" s="2" t="s">
        <v>35</v>
      </c>
      <c r="N100" s="61"/>
      <c r="O100" s="80" t="s">
        <v>34</v>
      </c>
      <c r="P100" s="83"/>
      <c r="Q100" s="26">
        <v>3148366.26</v>
      </c>
      <c r="R100" s="13" t="s">
        <v>184</v>
      </c>
      <c r="S100" s="26">
        <f t="shared" si="24"/>
        <v>0</v>
      </c>
      <c r="T100" s="84"/>
      <c r="U100" s="93"/>
      <c r="W100" s="6">
        <v>10</v>
      </c>
      <c r="X100" s="7" t="s">
        <v>34</v>
      </c>
      <c r="Y100" s="2" t="s">
        <v>35</v>
      </c>
      <c r="Z100" s="61"/>
      <c r="AA100" s="80" t="s">
        <v>34</v>
      </c>
      <c r="AB100" s="83"/>
      <c r="AC100" s="26">
        <v>3148366.26</v>
      </c>
      <c r="AD100" s="13" t="s">
        <v>184</v>
      </c>
      <c r="AE100" s="26">
        <f t="shared" si="25"/>
        <v>0</v>
      </c>
    </row>
    <row r="101" spans="1:31" x14ac:dyDescent="0.25">
      <c r="A101" s="1">
        <v>364</v>
      </c>
      <c r="B101" s="2"/>
      <c r="C101" s="2" t="s">
        <v>93</v>
      </c>
      <c r="E101" s="12">
        <v>661143454.40999997</v>
      </c>
      <c r="F101" s="5"/>
      <c r="G101" s="18">
        <v>227903029.14000002</v>
      </c>
      <c r="H101" s="84"/>
      <c r="I101" s="93"/>
      <c r="K101" s="6">
        <v>65</v>
      </c>
      <c r="L101" s="7" t="s">
        <v>34</v>
      </c>
      <c r="M101" s="2" t="s">
        <v>94</v>
      </c>
      <c r="O101" s="80">
        <v>-105</v>
      </c>
      <c r="Q101" s="18">
        <v>235720320</v>
      </c>
      <c r="R101" s="13" t="s">
        <v>187</v>
      </c>
      <c r="S101" s="18">
        <f t="shared" si="24"/>
        <v>-7817290.8599999845</v>
      </c>
      <c r="T101" s="84"/>
      <c r="U101" s="93"/>
      <c r="W101" s="6">
        <v>65</v>
      </c>
      <c r="X101" s="7" t="s">
        <v>34</v>
      </c>
      <c r="Y101" s="81" t="s">
        <v>94</v>
      </c>
      <c r="AA101" s="80">
        <v>-120</v>
      </c>
      <c r="AC101" s="18">
        <v>246945098</v>
      </c>
      <c r="AD101" s="13" t="s">
        <v>187</v>
      </c>
      <c r="AE101" s="18">
        <f t="shared" si="25"/>
        <v>-19042068.859999985</v>
      </c>
    </row>
    <row r="102" spans="1:31" x14ac:dyDescent="0.25">
      <c r="A102" s="1">
        <v>365</v>
      </c>
      <c r="B102" s="2"/>
      <c r="C102" s="2" t="s">
        <v>79</v>
      </c>
      <c r="E102" s="12">
        <v>1154401727.49</v>
      </c>
      <c r="F102" s="5"/>
      <c r="G102" s="18">
        <v>271553979.93000001</v>
      </c>
      <c r="H102" s="84"/>
      <c r="I102" s="93"/>
      <c r="K102" s="6">
        <v>70</v>
      </c>
      <c r="L102" s="7" t="s">
        <v>34</v>
      </c>
      <c r="M102" s="2" t="s">
        <v>95</v>
      </c>
      <c r="O102" s="80">
        <v>-60</v>
      </c>
      <c r="Q102" s="18">
        <v>272858654</v>
      </c>
      <c r="R102" s="13" t="s">
        <v>187</v>
      </c>
      <c r="S102" s="18">
        <f t="shared" si="24"/>
        <v>-1304674.0699999928</v>
      </c>
      <c r="T102" s="84"/>
      <c r="U102" s="93"/>
      <c r="W102" s="6">
        <v>65</v>
      </c>
      <c r="X102" s="7" t="s">
        <v>34</v>
      </c>
      <c r="Y102" s="81" t="s">
        <v>94</v>
      </c>
      <c r="AA102" s="80">
        <v>-80</v>
      </c>
      <c r="AC102" s="18">
        <v>358517059</v>
      </c>
      <c r="AD102" s="13" t="s">
        <v>187</v>
      </c>
      <c r="AE102" s="18">
        <f t="shared" si="25"/>
        <v>-86963079.069999993</v>
      </c>
    </row>
    <row r="103" spans="1:31" x14ac:dyDescent="0.25">
      <c r="A103" s="1">
        <v>366</v>
      </c>
      <c r="B103" s="2"/>
      <c r="C103" s="2" t="s">
        <v>80</v>
      </c>
      <c r="E103" s="12">
        <v>3281290926.25</v>
      </c>
      <c r="F103" s="5"/>
      <c r="G103" s="18">
        <v>561684211.12</v>
      </c>
      <c r="H103" s="84"/>
      <c r="I103" s="93"/>
      <c r="K103" s="6">
        <v>85</v>
      </c>
      <c r="L103" s="7" t="s">
        <v>34</v>
      </c>
      <c r="M103" s="2" t="s">
        <v>74</v>
      </c>
      <c r="O103" s="80">
        <v>-45</v>
      </c>
      <c r="Q103" s="18">
        <v>768361878</v>
      </c>
      <c r="R103" s="13" t="s">
        <v>187</v>
      </c>
      <c r="S103" s="18">
        <f t="shared" si="24"/>
        <v>-206677666.88</v>
      </c>
      <c r="T103" s="84"/>
      <c r="U103" s="93"/>
      <c r="W103" s="6">
        <v>80</v>
      </c>
      <c r="X103" s="7" t="s">
        <v>34</v>
      </c>
      <c r="Y103" s="81" t="s">
        <v>85</v>
      </c>
      <c r="AA103" s="80">
        <v>-60</v>
      </c>
      <c r="AC103" s="18">
        <v>909931422</v>
      </c>
      <c r="AD103" s="13" t="s">
        <v>187</v>
      </c>
      <c r="AE103" s="18">
        <f t="shared" si="25"/>
        <v>-348247210.88</v>
      </c>
    </row>
    <row r="104" spans="1:31" x14ac:dyDescent="0.25">
      <c r="A104" s="1">
        <v>366.01</v>
      </c>
      <c r="C104" s="2" t="s">
        <v>96</v>
      </c>
      <c r="E104" s="88">
        <v>0</v>
      </c>
      <c r="F104" s="5"/>
      <c r="G104" s="18">
        <v>-333082.3</v>
      </c>
      <c r="K104" s="6">
        <v>10</v>
      </c>
      <c r="L104" s="7" t="s">
        <v>34</v>
      </c>
      <c r="M104" s="2" t="s">
        <v>35</v>
      </c>
      <c r="O104" s="80" t="s">
        <v>34</v>
      </c>
      <c r="Q104" s="18">
        <v>-333082.3</v>
      </c>
      <c r="R104" s="13" t="s">
        <v>184</v>
      </c>
      <c r="S104" s="18">
        <f t="shared" si="24"/>
        <v>0</v>
      </c>
      <c r="W104" s="6">
        <v>10</v>
      </c>
      <c r="X104" s="7" t="s">
        <v>34</v>
      </c>
      <c r="Y104" s="81" t="s">
        <v>35</v>
      </c>
      <c r="AA104" s="80" t="s">
        <v>34</v>
      </c>
      <c r="AC104" s="18">
        <v>-333082.3</v>
      </c>
      <c r="AD104" s="13" t="s">
        <v>184</v>
      </c>
      <c r="AE104" s="18">
        <f t="shared" si="25"/>
        <v>0</v>
      </c>
    </row>
    <row r="105" spans="1:31" x14ac:dyDescent="0.25">
      <c r="A105" s="1">
        <v>366.1</v>
      </c>
      <c r="B105" s="2"/>
      <c r="C105" s="2" t="s">
        <v>82</v>
      </c>
      <c r="E105" s="12">
        <v>1452886755.1900001</v>
      </c>
      <c r="F105" s="5"/>
      <c r="G105" s="18">
        <v>471295026.79000002</v>
      </c>
      <c r="H105" s="84"/>
      <c r="I105" s="93"/>
      <c r="K105" s="6">
        <v>85</v>
      </c>
      <c r="L105" s="7" t="s">
        <v>34</v>
      </c>
      <c r="M105" s="2" t="s">
        <v>74</v>
      </c>
      <c r="O105" s="80">
        <v>-45</v>
      </c>
      <c r="Q105" s="18">
        <v>564981758</v>
      </c>
      <c r="R105" s="13" t="s">
        <v>187</v>
      </c>
      <c r="S105" s="18">
        <f t="shared" si="24"/>
        <v>-93686731.209999979</v>
      </c>
      <c r="T105" s="84"/>
      <c r="U105" s="93"/>
      <c r="W105" s="6">
        <v>80</v>
      </c>
      <c r="X105" s="7" t="s">
        <v>34</v>
      </c>
      <c r="Y105" s="81" t="s">
        <v>85</v>
      </c>
      <c r="AA105" s="80">
        <v>-60</v>
      </c>
      <c r="AC105" s="18">
        <v>668878175</v>
      </c>
      <c r="AD105" s="13" t="s">
        <v>187</v>
      </c>
      <c r="AE105" s="18">
        <f t="shared" si="25"/>
        <v>-197583148.20999998</v>
      </c>
    </row>
    <row r="106" spans="1:31" x14ac:dyDescent="0.25">
      <c r="A106" s="1">
        <v>367</v>
      </c>
      <c r="B106" s="2"/>
      <c r="C106" s="2" t="s">
        <v>84</v>
      </c>
      <c r="E106" s="12">
        <v>7228917958.6000004</v>
      </c>
      <c r="F106" s="5"/>
      <c r="G106" s="18">
        <v>1715906371.8299999</v>
      </c>
      <c r="H106" s="84"/>
      <c r="I106" s="93"/>
      <c r="K106" s="6">
        <v>50</v>
      </c>
      <c r="L106" s="7" t="s">
        <v>34</v>
      </c>
      <c r="M106" s="2" t="s">
        <v>95</v>
      </c>
      <c r="O106" s="80">
        <v>-75</v>
      </c>
      <c r="Q106" s="18">
        <v>2400685818</v>
      </c>
      <c r="R106" s="13" t="s">
        <v>187</v>
      </c>
      <c r="S106" s="18">
        <f t="shared" si="24"/>
        <v>-684779446.17000008</v>
      </c>
      <c r="T106" s="84"/>
      <c r="U106" s="93"/>
      <c r="W106" s="6">
        <v>55</v>
      </c>
      <c r="X106" s="7" t="s">
        <v>34</v>
      </c>
      <c r="Y106" s="81" t="s">
        <v>95</v>
      </c>
      <c r="AA106" s="80">
        <v>-90</v>
      </c>
      <c r="AC106" s="18">
        <v>2315990536</v>
      </c>
      <c r="AD106" s="13" t="s">
        <v>187</v>
      </c>
      <c r="AE106" s="18">
        <f t="shared" si="25"/>
        <v>-600084164.17000008</v>
      </c>
    </row>
    <row r="107" spans="1:31" x14ac:dyDescent="0.25">
      <c r="A107" s="1">
        <v>367.01</v>
      </c>
      <c r="C107" s="2" t="s">
        <v>97</v>
      </c>
      <c r="E107" s="12">
        <v>3221754.16</v>
      </c>
      <c r="F107" s="5"/>
      <c r="G107" s="18">
        <v>1194712.69</v>
      </c>
      <c r="K107" s="6">
        <v>10</v>
      </c>
      <c r="L107" s="7" t="s">
        <v>34</v>
      </c>
      <c r="M107" s="2" t="s">
        <v>35</v>
      </c>
      <c r="O107" s="80" t="s">
        <v>34</v>
      </c>
      <c r="Q107" s="18">
        <v>1194712.69</v>
      </c>
      <c r="R107" s="13" t="s">
        <v>184</v>
      </c>
      <c r="S107" s="18">
        <f t="shared" si="24"/>
        <v>0</v>
      </c>
      <c r="W107" s="6">
        <v>10</v>
      </c>
      <c r="X107" s="7" t="s">
        <v>34</v>
      </c>
      <c r="Y107" s="81" t="s">
        <v>35</v>
      </c>
      <c r="AA107" s="80">
        <v>0</v>
      </c>
      <c r="AC107" s="18">
        <v>1194712.69</v>
      </c>
      <c r="AD107" s="13" t="s">
        <v>184</v>
      </c>
      <c r="AE107" s="18">
        <f t="shared" si="25"/>
        <v>0</v>
      </c>
    </row>
    <row r="108" spans="1:31" x14ac:dyDescent="0.25">
      <c r="A108" s="1">
        <v>368</v>
      </c>
      <c r="B108" s="2"/>
      <c r="C108" s="2" t="s">
        <v>98</v>
      </c>
      <c r="E108" s="12">
        <v>445799458.44</v>
      </c>
      <c r="F108" s="5"/>
      <c r="G108" s="18">
        <v>37900447.520000003</v>
      </c>
      <c r="H108" s="84"/>
      <c r="I108" s="93"/>
      <c r="K108" s="6">
        <v>33</v>
      </c>
      <c r="L108" s="7" t="s">
        <v>34</v>
      </c>
      <c r="M108" s="2" t="s">
        <v>95</v>
      </c>
      <c r="O108" s="80">
        <v>-20</v>
      </c>
      <c r="Q108" s="18">
        <v>123721334</v>
      </c>
      <c r="R108" s="13" t="s">
        <v>187</v>
      </c>
      <c r="S108" s="18">
        <f t="shared" si="24"/>
        <v>-85820886.479999989</v>
      </c>
      <c r="T108" s="84"/>
      <c r="U108" s="93"/>
      <c r="W108" s="6">
        <v>33</v>
      </c>
      <c r="X108" s="7" t="s">
        <v>34</v>
      </c>
      <c r="Y108" s="81" t="s">
        <v>95</v>
      </c>
      <c r="AA108" s="80">
        <v>-20</v>
      </c>
      <c r="AC108" s="18">
        <v>123721334</v>
      </c>
      <c r="AD108" s="13" t="s">
        <v>187</v>
      </c>
      <c r="AE108" s="18">
        <f t="shared" si="25"/>
        <v>-85820886.479999989</v>
      </c>
    </row>
    <row r="109" spans="1:31" x14ac:dyDescent="0.25">
      <c r="A109" s="1">
        <v>368.1</v>
      </c>
      <c r="B109" s="2"/>
      <c r="C109" s="2" t="s">
        <v>99</v>
      </c>
      <c r="E109" s="12">
        <v>3287560304.8400002</v>
      </c>
      <c r="F109" s="5"/>
      <c r="G109" s="18">
        <v>532550502.32999998</v>
      </c>
      <c r="H109" s="84"/>
      <c r="I109" s="93"/>
      <c r="K109" s="6">
        <v>33</v>
      </c>
      <c r="L109" s="7" t="s">
        <v>34</v>
      </c>
      <c r="M109" s="2" t="s">
        <v>76</v>
      </c>
      <c r="O109" s="80">
        <v>-20</v>
      </c>
      <c r="Q109" s="18">
        <v>1057056427</v>
      </c>
      <c r="R109" s="13" t="s">
        <v>187</v>
      </c>
      <c r="S109" s="18">
        <f t="shared" si="24"/>
        <v>-524505924.67000002</v>
      </c>
      <c r="T109" s="84"/>
      <c r="U109" s="93"/>
      <c r="W109" s="6">
        <v>33</v>
      </c>
      <c r="X109" s="7" t="s">
        <v>34</v>
      </c>
      <c r="Y109" s="81" t="s">
        <v>76</v>
      </c>
      <c r="AA109" s="80">
        <v>-20</v>
      </c>
      <c r="AC109" s="18">
        <v>1057056427</v>
      </c>
      <c r="AD109" s="13" t="s">
        <v>187</v>
      </c>
      <c r="AE109" s="18">
        <f t="shared" si="25"/>
        <v>-524505924.67000002</v>
      </c>
    </row>
    <row r="110" spans="1:31" x14ac:dyDescent="0.25">
      <c r="A110" s="1">
        <v>368.11</v>
      </c>
      <c r="C110" s="2" t="s">
        <v>100</v>
      </c>
      <c r="E110" s="12">
        <v>-7409.96</v>
      </c>
      <c r="F110" s="5"/>
      <c r="G110" s="18">
        <v>-459.73</v>
      </c>
      <c r="K110" s="6">
        <v>10</v>
      </c>
      <c r="L110" s="7" t="s">
        <v>34</v>
      </c>
      <c r="M110" s="2" t="s">
        <v>35</v>
      </c>
      <c r="O110" s="80" t="s">
        <v>34</v>
      </c>
      <c r="Q110" s="18">
        <v>-459.73</v>
      </c>
      <c r="R110" s="13" t="s">
        <v>184</v>
      </c>
      <c r="S110" s="18">
        <f t="shared" si="24"/>
        <v>0</v>
      </c>
      <c r="W110" s="6">
        <v>10</v>
      </c>
      <c r="X110" s="7" t="s">
        <v>34</v>
      </c>
      <c r="Y110" s="81" t="s">
        <v>35</v>
      </c>
      <c r="AA110" s="80">
        <v>0</v>
      </c>
      <c r="AC110" s="18">
        <v>-459.73</v>
      </c>
      <c r="AD110" s="13" t="s">
        <v>184</v>
      </c>
      <c r="AE110" s="18">
        <f t="shared" si="25"/>
        <v>0</v>
      </c>
    </row>
    <row r="111" spans="1:31" x14ac:dyDescent="0.25">
      <c r="A111" s="1">
        <v>369.1</v>
      </c>
      <c r="B111" s="2"/>
      <c r="C111" s="2" t="s">
        <v>101</v>
      </c>
      <c r="E111" s="12">
        <v>242695113.22999999</v>
      </c>
      <c r="F111" s="5"/>
      <c r="G111" s="18">
        <v>110750856.11</v>
      </c>
      <c r="H111" s="84"/>
      <c r="I111" s="93"/>
      <c r="K111" s="6">
        <v>70</v>
      </c>
      <c r="L111" s="7" t="s">
        <v>34</v>
      </c>
      <c r="M111" s="2" t="s">
        <v>95</v>
      </c>
      <c r="O111" s="80">
        <v>-180</v>
      </c>
      <c r="Q111" s="18">
        <v>91980311</v>
      </c>
      <c r="R111" s="13" t="s">
        <v>187</v>
      </c>
      <c r="S111" s="18">
        <f t="shared" si="24"/>
        <v>18770545.109999999</v>
      </c>
      <c r="T111" s="84"/>
      <c r="U111" s="93"/>
      <c r="W111" s="6">
        <v>70</v>
      </c>
      <c r="X111" s="7" t="s">
        <v>34</v>
      </c>
      <c r="Y111" s="81" t="s">
        <v>94</v>
      </c>
      <c r="AA111" s="80">
        <v>-185</v>
      </c>
      <c r="AC111" s="18">
        <v>108405489</v>
      </c>
      <c r="AD111" s="13" t="s">
        <v>187</v>
      </c>
      <c r="AE111" s="18">
        <f t="shared" si="25"/>
        <v>2345367.1099999994</v>
      </c>
    </row>
    <row r="112" spans="1:31" x14ac:dyDescent="0.25">
      <c r="A112" s="1">
        <v>369.2</v>
      </c>
      <c r="B112" s="2"/>
      <c r="C112" s="2" t="s">
        <v>102</v>
      </c>
      <c r="E112" s="12">
        <v>2142341255.5999999</v>
      </c>
      <c r="F112" s="5"/>
      <c r="G112" s="18">
        <v>448435537.72000003</v>
      </c>
      <c r="H112" s="84"/>
      <c r="I112" s="93"/>
      <c r="K112" s="6">
        <v>75</v>
      </c>
      <c r="L112" s="7" t="s">
        <v>34</v>
      </c>
      <c r="M112" s="2" t="s">
        <v>94</v>
      </c>
      <c r="O112" s="80">
        <v>-150</v>
      </c>
      <c r="Q112" s="18">
        <v>738349112</v>
      </c>
      <c r="R112" s="13" t="s">
        <v>187</v>
      </c>
      <c r="S112" s="18">
        <f t="shared" si="24"/>
        <v>-289913574.27999997</v>
      </c>
      <c r="T112" s="84"/>
      <c r="U112" s="93"/>
      <c r="W112" s="6">
        <v>70</v>
      </c>
      <c r="X112" s="7" t="s">
        <v>34</v>
      </c>
      <c r="Y112" s="81" t="s">
        <v>94</v>
      </c>
      <c r="AA112" s="80">
        <v>-160</v>
      </c>
      <c r="AC112" s="18">
        <v>819062439</v>
      </c>
      <c r="AD112" s="13" t="s">
        <v>187</v>
      </c>
      <c r="AE112" s="18">
        <f t="shared" si="25"/>
        <v>-370626901.27999997</v>
      </c>
    </row>
    <row r="113" spans="1:31" x14ac:dyDescent="0.25">
      <c r="A113" s="1">
        <v>370.1</v>
      </c>
      <c r="B113" s="2"/>
      <c r="C113" s="2" t="s">
        <v>103</v>
      </c>
      <c r="E113" s="12">
        <v>45433029.859999999</v>
      </c>
      <c r="F113" s="5"/>
      <c r="G113" s="18">
        <v>-31807158.109999999</v>
      </c>
      <c r="H113" s="84"/>
      <c r="I113" s="93"/>
      <c r="K113" s="6">
        <v>35</v>
      </c>
      <c r="L113" s="7" t="s">
        <v>34</v>
      </c>
      <c r="M113" s="2" t="s">
        <v>95</v>
      </c>
      <c r="O113" s="80">
        <v>-5</v>
      </c>
      <c r="Q113" s="18">
        <v>-31807158.109999999</v>
      </c>
      <c r="R113" s="13" t="s">
        <v>184</v>
      </c>
      <c r="S113" s="18">
        <f t="shared" si="24"/>
        <v>0</v>
      </c>
      <c r="T113" s="84"/>
      <c r="U113" s="93"/>
      <c r="W113" s="6">
        <v>35</v>
      </c>
      <c r="X113" s="7" t="s">
        <v>34</v>
      </c>
      <c r="Y113" s="81" t="s">
        <v>95</v>
      </c>
      <c r="AA113" s="80">
        <v>-5</v>
      </c>
      <c r="AC113" s="18">
        <v>-31807158.109999999</v>
      </c>
      <c r="AD113" s="13" t="s">
        <v>184</v>
      </c>
      <c r="AE113" s="18">
        <f t="shared" si="25"/>
        <v>0</v>
      </c>
    </row>
    <row r="114" spans="1:31" x14ac:dyDescent="0.25">
      <c r="A114" s="1">
        <v>370.11</v>
      </c>
      <c r="B114" s="2"/>
      <c r="C114" s="2" t="s">
        <v>104</v>
      </c>
      <c r="E114" s="12">
        <v>83422248.329999998</v>
      </c>
      <c r="F114" s="5"/>
      <c r="G114" s="18">
        <v>-49784564.390000001</v>
      </c>
      <c r="H114" s="84"/>
      <c r="I114" s="93"/>
      <c r="K114" s="6">
        <v>20</v>
      </c>
      <c r="L114" s="7" t="s">
        <v>34</v>
      </c>
      <c r="M114" s="2" t="s">
        <v>105</v>
      </c>
      <c r="O114" s="80">
        <v>-5</v>
      </c>
      <c r="Q114" s="18">
        <v>-49784564.390000001</v>
      </c>
      <c r="R114" s="13" t="s">
        <v>184</v>
      </c>
      <c r="S114" s="18">
        <f t="shared" si="24"/>
        <v>0</v>
      </c>
      <c r="T114" s="84"/>
      <c r="U114" s="93"/>
      <c r="W114" s="6">
        <v>20</v>
      </c>
      <c r="X114" s="7" t="s">
        <v>34</v>
      </c>
      <c r="Y114" s="81" t="s">
        <v>105</v>
      </c>
      <c r="AA114" s="80">
        <v>-5</v>
      </c>
      <c r="AC114" s="18">
        <v>-49784564.390000001</v>
      </c>
      <c r="AD114" s="13" t="s">
        <v>184</v>
      </c>
      <c r="AE114" s="18">
        <f t="shared" si="25"/>
        <v>0</v>
      </c>
    </row>
    <row r="115" spans="1:31" x14ac:dyDescent="0.25">
      <c r="A115" s="1">
        <v>370.12</v>
      </c>
      <c r="B115" s="2"/>
      <c r="C115" s="2" t="s">
        <v>106</v>
      </c>
      <c r="E115" s="12">
        <v>359954611.93000001</v>
      </c>
      <c r="F115" s="5"/>
      <c r="G115" s="18">
        <v>26444370.849999998</v>
      </c>
      <c r="H115" s="84"/>
      <c r="I115" s="93"/>
      <c r="K115" s="6">
        <v>20</v>
      </c>
      <c r="L115" s="7" t="s">
        <v>34</v>
      </c>
      <c r="M115" s="2" t="s">
        <v>107</v>
      </c>
      <c r="O115" s="80">
        <v>0</v>
      </c>
      <c r="Q115" s="18">
        <v>25365580</v>
      </c>
      <c r="R115" s="13" t="s">
        <v>187</v>
      </c>
      <c r="S115" s="18">
        <f t="shared" si="24"/>
        <v>1078790.8499999978</v>
      </c>
      <c r="T115" s="84"/>
      <c r="U115" s="93"/>
      <c r="W115" s="6">
        <v>20</v>
      </c>
      <c r="X115" s="7" t="s">
        <v>34</v>
      </c>
      <c r="Y115" s="81" t="s">
        <v>107</v>
      </c>
      <c r="AA115" s="80">
        <v>0</v>
      </c>
      <c r="AC115" s="18">
        <v>25365580</v>
      </c>
      <c r="AD115" s="13" t="s">
        <v>187</v>
      </c>
      <c r="AE115" s="18">
        <f t="shared" si="25"/>
        <v>1078790.8499999978</v>
      </c>
    </row>
    <row r="116" spans="1:31" x14ac:dyDescent="0.25">
      <c r="A116" s="1">
        <v>370.2</v>
      </c>
      <c r="B116" s="2"/>
      <c r="C116" s="2" t="s">
        <v>108</v>
      </c>
      <c r="E116" s="12">
        <v>16088711.65</v>
      </c>
      <c r="F116" s="5"/>
      <c r="G116" s="18">
        <v>-51047996.079999998</v>
      </c>
      <c r="H116" s="84"/>
      <c r="I116" s="93"/>
      <c r="K116" s="6">
        <v>35</v>
      </c>
      <c r="L116" s="7"/>
      <c r="O116" s="80">
        <v>0</v>
      </c>
      <c r="Q116" s="18">
        <v>-51047996.079999998</v>
      </c>
      <c r="R116" s="13" t="s">
        <v>184</v>
      </c>
      <c r="S116" s="18">
        <f t="shared" si="24"/>
        <v>0</v>
      </c>
      <c r="T116" s="84"/>
      <c r="U116" s="93"/>
      <c r="W116" s="6">
        <v>35</v>
      </c>
      <c r="X116" s="7"/>
      <c r="Y116" s="81"/>
      <c r="AA116" s="80">
        <v>0</v>
      </c>
      <c r="AC116" s="95">
        <v>-51047996.079999998</v>
      </c>
      <c r="AD116" s="20" t="s">
        <v>184</v>
      </c>
      <c r="AE116" s="18">
        <f t="shared" si="25"/>
        <v>0</v>
      </c>
    </row>
    <row r="117" spans="1:31" x14ac:dyDescent="0.25">
      <c r="A117" s="1">
        <v>370.21</v>
      </c>
      <c r="B117" s="2"/>
      <c r="C117" s="2" t="s">
        <v>110</v>
      </c>
      <c r="E117" s="12">
        <v>141925696.63</v>
      </c>
      <c r="F117" s="5"/>
      <c r="G117" s="18">
        <v>-89094114.969999999</v>
      </c>
      <c r="H117" s="84"/>
      <c r="I117" s="93"/>
      <c r="K117" s="6">
        <v>20</v>
      </c>
      <c r="L117" s="7"/>
      <c r="O117" s="80">
        <v>0</v>
      </c>
      <c r="Q117" s="18">
        <v>-89094114.969999999</v>
      </c>
      <c r="R117" s="13" t="s">
        <v>184</v>
      </c>
      <c r="S117" s="18">
        <f t="shared" si="24"/>
        <v>0</v>
      </c>
      <c r="T117" s="84"/>
      <c r="U117" s="93"/>
      <c r="W117" s="6">
        <v>20</v>
      </c>
      <c r="X117" s="7"/>
      <c r="Y117" s="81"/>
      <c r="AA117" s="80">
        <v>0</v>
      </c>
      <c r="AC117" s="95">
        <v>-89094114.969999999</v>
      </c>
      <c r="AD117" s="20" t="s">
        <v>184</v>
      </c>
      <c r="AE117" s="18">
        <f t="shared" si="25"/>
        <v>0</v>
      </c>
    </row>
    <row r="118" spans="1:31" x14ac:dyDescent="0.25">
      <c r="A118" s="1">
        <v>370.22</v>
      </c>
      <c r="B118" s="2"/>
      <c r="C118" s="2" t="s">
        <v>111</v>
      </c>
      <c r="E118" s="12">
        <v>164134599.63999999</v>
      </c>
      <c r="F118" s="5"/>
      <c r="G118" s="18">
        <v>11326765.35</v>
      </c>
      <c r="H118" s="84"/>
      <c r="I118" s="93"/>
      <c r="K118" s="6">
        <v>20</v>
      </c>
      <c r="L118" s="7" t="s">
        <v>34</v>
      </c>
      <c r="M118" s="2" t="s">
        <v>107</v>
      </c>
      <c r="O118" s="80">
        <v>0</v>
      </c>
      <c r="Q118" s="18">
        <v>7150261</v>
      </c>
      <c r="R118" s="13" t="s">
        <v>187</v>
      </c>
      <c r="S118" s="18">
        <f t="shared" si="24"/>
        <v>4176504.3499999996</v>
      </c>
      <c r="T118" s="84"/>
      <c r="U118" s="93"/>
      <c r="W118" s="6">
        <v>20</v>
      </c>
      <c r="X118" s="7" t="s">
        <v>34</v>
      </c>
      <c r="Y118" s="81" t="s">
        <v>107</v>
      </c>
      <c r="AA118" s="80">
        <v>0</v>
      </c>
      <c r="AC118" s="18">
        <v>7150261</v>
      </c>
      <c r="AD118" s="2"/>
      <c r="AE118" s="18">
        <f t="shared" si="25"/>
        <v>4176504.3499999996</v>
      </c>
    </row>
    <row r="119" spans="1:31" x14ac:dyDescent="0.25">
      <c r="A119" s="1">
        <v>371</v>
      </c>
      <c r="B119" s="2"/>
      <c r="C119" s="2" t="s">
        <v>112</v>
      </c>
      <c r="E119" s="12">
        <v>6366961.1600000001</v>
      </c>
      <c r="F119" s="5"/>
      <c r="G119" s="18">
        <v>2726962.57</v>
      </c>
      <c r="H119" s="84"/>
      <c r="I119" s="93"/>
      <c r="K119" s="6">
        <v>65</v>
      </c>
      <c r="L119" s="7" t="s">
        <v>34</v>
      </c>
      <c r="M119" s="2" t="s">
        <v>94</v>
      </c>
      <c r="O119" s="80">
        <v>-5</v>
      </c>
      <c r="Q119" s="18">
        <v>2434002</v>
      </c>
      <c r="R119" s="13" t="s">
        <v>187</v>
      </c>
      <c r="S119" s="18">
        <f>+$G119-Q119</f>
        <v>292960.56999999983</v>
      </c>
      <c r="T119" s="84"/>
      <c r="U119" s="93"/>
      <c r="W119" s="6">
        <v>60</v>
      </c>
      <c r="X119" s="7" t="s">
        <v>34</v>
      </c>
      <c r="Y119" s="81" t="s">
        <v>74</v>
      </c>
      <c r="AA119" s="80">
        <v>-5</v>
      </c>
      <c r="AC119" s="18">
        <v>3016529</v>
      </c>
      <c r="AD119" s="13" t="s">
        <v>187</v>
      </c>
      <c r="AE119" s="18">
        <f t="shared" si="25"/>
        <v>-289566.43000000017</v>
      </c>
    </row>
    <row r="120" spans="1:31" x14ac:dyDescent="0.25">
      <c r="A120" s="1">
        <v>373.1</v>
      </c>
      <c r="B120" s="2"/>
      <c r="C120" s="2" t="s">
        <v>197</v>
      </c>
      <c r="E120" s="12">
        <v>72528209.109999999</v>
      </c>
      <c r="F120" s="5"/>
      <c r="G120" s="18">
        <v>20867145.950000003</v>
      </c>
      <c r="H120" s="84"/>
      <c r="I120" s="93"/>
      <c r="K120" s="6">
        <v>50</v>
      </c>
      <c r="L120" s="7" t="s">
        <v>34</v>
      </c>
      <c r="M120" s="2" t="s">
        <v>95</v>
      </c>
      <c r="O120" s="80">
        <v>-105</v>
      </c>
      <c r="Q120" s="18">
        <v>22739566</v>
      </c>
      <c r="R120" s="13" t="s">
        <v>187</v>
      </c>
      <c r="S120" s="18">
        <f t="shared" si="24"/>
        <v>-1872420.049999997</v>
      </c>
      <c r="T120" s="84"/>
      <c r="U120" s="93"/>
      <c r="W120" s="6">
        <v>50</v>
      </c>
      <c r="X120" s="7" t="s">
        <v>34</v>
      </c>
      <c r="Y120" s="81" t="s">
        <v>95</v>
      </c>
      <c r="AA120" s="80">
        <v>-120</v>
      </c>
      <c r="AC120" s="18">
        <v>23268404</v>
      </c>
      <c r="AD120" s="13" t="s">
        <v>187</v>
      </c>
      <c r="AE120" s="18">
        <f t="shared" si="25"/>
        <v>-2401258.049999997</v>
      </c>
    </row>
    <row r="121" spans="1:31" x14ac:dyDescent="0.25">
      <c r="A121" s="1">
        <v>373.2</v>
      </c>
      <c r="B121" s="2"/>
      <c r="C121" s="2" t="s">
        <v>198</v>
      </c>
      <c r="E121" s="14">
        <v>445444690.48000002</v>
      </c>
      <c r="F121" s="5"/>
      <c r="G121" s="16">
        <v>33615823.800000004</v>
      </c>
      <c r="H121" s="84"/>
      <c r="I121" s="93"/>
      <c r="K121" s="6">
        <v>70</v>
      </c>
      <c r="L121" s="7" t="s">
        <v>34</v>
      </c>
      <c r="M121" s="2" t="s">
        <v>95</v>
      </c>
      <c r="O121" s="80">
        <v>-100</v>
      </c>
      <c r="Q121" s="16">
        <v>107210133</v>
      </c>
      <c r="R121" s="13" t="s">
        <v>187</v>
      </c>
      <c r="S121" s="16">
        <f t="shared" si="24"/>
        <v>-73594309.199999988</v>
      </c>
      <c r="T121" s="84"/>
      <c r="U121" s="93"/>
      <c r="W121" s="6">
        <v>70</v>
      </c>
      <c r="X121" s="7" t="s">
        <v>34</v>
      </c>
      <c r="Y121" s="81" t="s">
        <v>95</v>
      </c>
      <c r="AA121" s="80">
        <v>-120</v>
      </c>
      <c r="AC121" s="16">
        <v>112315380</v>
      </c>
      <c r="AD121" s="13" t="s">
        <v>187</v>
      </c>
      <c r="AE121" s="16">
        <f t="shared" si="25"/>
        <v>-78699556.199999988</v>
      </c>
    </row>
    <row r="122" spans="1:31" x14ac:dyDescent="0.25">
      <c r="B122" s="2"/>
      <c r="E122" s="24"/>
      <c r="F122" s="5"/>
      <c r="G122" s="26"/>
      <c r="H122" s="84"/>
      <c r="M122" s="81"/>
      <c r="O122" s="80"/>
      <c r="Q122" s="26"/>
      <c r="R122" s="26"/>
      <c r="S122" s="26"/>
      <c r="T122" s="84"/>
      <c r="Y122" s="81"/>
      <c r="AA122" s="80"/>
      <c r="AC122" s="26"/>
      <c r="AD122" s="13"/>
      <c r="AE122" s="26"/>
    </row>
    <row r="123" spans="1:31" ht="15.6" x14ac:dyDescent="0.3">
      <c r="A123" s="70"/>
      <c r="B123" s="72" t="s">
        <v>113</v>
      </c>
      <c r="C123" s="72"/>
      <c r="E123" s="96">
        <f>SUBTOTAL(9,E94:E121)</f>
        <v>25066090454.340004</v>
      </c>
      <c r="F123" s="5"/>
      <c r="G123" s="97">
        <f>SUBTOTAL(9,G94:G121)</f>
        <v>5511178007.6900005</v>
      </c>
      <c r="H123" s="84"/>
      <c r="M123" s="81"/>
      <c r="O123" s="80"/>
      <c r="Q123" s="97">
        <f>SUBTOTAL(9,Q94:Q121)</f>
        <v>7468727349.3199997</v>
      </c>
      <c r="R123" s="26"/>
      <c r="S123" s="97">
        <f>SUBTOTAL(9,S94:S121)</f>
        <v>-1957549341.6300004</v>
      </c>
      <c r="T123" s="84"/>
      <c r="Y123" s="81"/>
      <c r="AA123" s="80"/>
      <c r="AC123" s="97">
        <f>SUBTOTAL(9,AC94:AC121)</f>
        <v>7848541182.3199997</v>
      </c>
      <c r="AD123" s="13"/>
      <c r="AE123" s="97">
        <f>SUBTOTAL(9,AE94:AE121)</f>
        <v>-2337363174.6300001</v>
      </c>
    </row>
    <row r="124" spans="1:31" ht="15.6" x14ac:dyDescent="0.3">
      <c r="A124" s="70"/>
      <c r="B124" s="72"/>
      <c r="C124" s="72"/>
      <c r="E124" s="90"/>
      <c r="F124" s="5"/>
      <c r="G124" s="91"/>
      <c r="H124" s="84"/>
      <c r="M124" s="81"/>
      <c r="O124" s="80"/>
      <c r="Q124" s="91"/>
      <c r="R124" s="26"/>
      <c r="S124" s="91"/>
      <c r="T124" s="84"/>
      <c r="Y124" s="81"/>
      <c r="AA124" s="80"/>
      <c r="AC124" s="91"/>
      <c r="AD124" s="13"/>
      <c r="AE124" s="91"/>
    </row>
    <row r="125" spans="1:31" ht="15.6" x14ac:dyDescent="0.3">
      <c r="B125" s="106" t="s">
        <v>159</v>
      </c>
      <c r="E125" s="90"/>
      <c r="F125" s="5"/>
      <c r="G125" s="91"/>
      <c r="H125" s="84"/>
      <c r="M125" s="81"/>
      <c r="O125" s="80"/>
      <c r="Q125" s="91"/>
      <c r="R125" s="26"/>
      <c r="S125" s="91"/>
      <c r="T125" s="84"/>
      <c r="Y125" s="81"/>
      <c r="AA125" s="80"/>
      <c r="AC125" s="91"/>
      <c r="AD125" s="13"/>
      <c r="AE125" s="91"/>
    </row>
    <row r="126" spans="1:31" x14ac:dyDescent="0.25">
      <c r="A126" s="1">
        <v>392.2</v>
      </c>
      <c r="B126" s="2"/>
      <c r="C126" s="2" t="s">
        <v>189</v>
      </c>
      <c r="E126" s="111">
        <v>39515330.68</v>
      </c>
      <c r="F126" s="5"/>
      <c r="G126" s="112">
        <v>6388891.0800000001</v>
      </c>
      <c r="H126" s="84"/>
      <c r="K126" s="6">
        <v>8</v>
      </c>
      <c r="L126" s="7" t="s">
        <v>34</v>
      </c>
      <c r="M126" s="2" t="s">
        <v>35</v>
      </c>
      <c r="O126" s="80">
        <v>10</v>
      </c>
      <c r="Q126" s="112">
        <v>6388891.0800000001</v>
      </c>
      <c r="R126" s="115" t="s">
        <v>184</v>
      </c>
      <c r="S126" s="18">
        <f t="shared" ref="S126:S127" si="26">+$G126-Q126</f>
        <v>0</v>
      </c>
      <c r="T126" s="84"/>
      <c r="W126" s="6">
        <v>8</v>
      </c>
      <c r="X126" s="7" t="s">
        <v>34</v>
      </c>
      <c r="Y126" s="2" t="s">
        <v>35</v>
      </c>
      <c r="AA126" s="80">
        <v>10</v>
      </c>
      <c r="AC126" s="18">
        <v>6388891.0800000001</v>
      </c>
      <c r="AD126" s="13" t="s">
        <v>184</v>
      </c>
      <c r="AE126" s="18">
        <f>+$G126-AC126</f>
        <v>0</v>
      </c>
    </row>
    <row r="127" spans="1:31" x14ac:dyDescent="0.25">
      <c r="A127" s="1">
        <v>397</v>
      </c>
      <c r="B127" s="2"/>
      <c r="C127" s="2" t="s">
        <v>171</v>
      </c>
      <c r="E127" s="113">
        <v>18945282.84</v>
      </c>
      <c r="F127" s="5"/>
      <c r="G127" s="114">
        <v>566018.02</v>
      </c>
      <c r="H127" s="84"/>
      <c r="K127" s="6">
        <v>15</v>
      </c>
      <c r="L127" s="7" t="s">
        <v>34</v>
      </c>
      <c r="M127" s="2" t="s">
        <v>35</v>
      </c>
      <c r="O127" s="80">
        <v>0</v>
      </c>
      <c r="Q127" s="114">
        <v>566018.02</v>
      </c>
      <c r="R127" s="115" t="s">
        <v>184</v>
      </c>
      <c r="S127" s="16">
        <f t="shared" si="26"/>
        <v>0</v>
      </c>
      <c r="T127" s="84"/>
      <c r="W127" s="6">
        <v>15</v>
      </c>
      <c r="X127" s="7" t="s">
        <v>34</v>
      </c>
      <c r="Y127" s="2" t="s">
        <v>35</v>
      </c>
      <c r="AA127" s="80">
        <v>0</v>
      </c>
      <c r="AC127" s="16">
        <v>566018.02</v>
      </c>
      <c r="AD127" s="13" t="s">
        <v>184</v>
      </c>
      <c r="AE127" s="16">
        <f>+$G127-AC127</f>
        <v>0</v>
      </c>
    </row>
    <row r="128" spans="1:31" ht="15.6" x14ac:dyDescent="0.3">
      <c r="B128" s="2"/>
      <c r="E128" s="90"/>
      <c r="F128" s="5"/>
      <c r="G128" s="91"/>
      <c r="H128" s="84"/>
      <c r="M128" s="81"/>
      <c r="O128" s="80"/>
      <c r="Q128" s="91"/>
      <c r="R128" s="26"/>
      <c r="S128" s="91"/>
      <c r="T128" s="84"/>
      <c r="Y128" s="81"/>
      <c r="AA128" s="80"/>
      <c r="AC128" s="91"/>
      <c r="AD128" s="13"/>
      <c r="AE128" s="91"/>
    </row>
    <row r="129" spans="1:35" ht="15.6" x14ac:dyDescent="0.3">
      <c r="A129" s="70"/>
      <c r="B129" s="72" t="s">
        <v>178</v>
      </c>
      <c r="C129" s="72"/>
      <c r="E129" s="116">
        <f>SUBTOTAL(9,E126:E127)</f>
        <v>58460613.519999996</v>
      </c>
      <c r="F129" s="5"/>
      <c r="G129" s="116">
        <f>SUBTOTAL(9,G126:G127)</f>
        <v>6954909.0999999996</v>
      </c>
      <c r="H129" s="84"/>
      <c r="M129" s="81"/>
      <c r="O129" s="80"/>
      <c r="Q129" s="116">
        <f>SUBTOTAL(9,Q126:Q127)</f>
        <v>6954909.0999999996</v>
      </c>
      <c r="R129" s="26"/>
      <c r="S129" s="116">
        <f>SUBTOTAL(9,S126:S127)</f>
        <v>0</v>
      </c>
      <c r="T129" s="84"/>
      <c r="Y129" s="81"/>
      <c r="AA129" s="80"/>
      <c r="AC129" s="116">
        <f>SUBTOTAL(9,AC126:AC127)</f>
        <v>6954909.0999999996</v>
      </c>
      <c r="AD129" s="13"/>
      <c r="AE129" s="116">
        <f>SUBTOTAL(9,AE126:AE127)</f>
        <v>0</v>
      </c>
    </row>
    <row r="130" spans="1:35" ht="15.6" x14ac:dyDescent="0.3">
      <c r="A130" s="70"/>
      <c r="B130" s="72"/>
      <c r="C130" s="72"/>
      <c r="E130" s="24"/>
      <c r="F130" s="5"/>
      <c r="G130" s="26"/>
      <c r="H130" s="84"/>
      <c r="M130" s="81"/>
      <c r="O130" s="80"/>
      <c r="Q130" s="26"/>
      <c r="R130" s="26"/>
      <c r="S130" s="26"/>
      <c r="T130" s="84"/>
      <c r="Y130" s="81"/>
      <c r="AA130" s="80"/>
      <c r="AC130" s="26"/>
      <c r="AD130" s="13"/>
      <c r="AE130" s="26"/>
    </row>
    <row r="131" spans="1:35" ht="16.2" thickBot="1" x14ac:dyDescent="0.35">
      <c r="A131" s="2"/>
      <c r="B131" s="70" t="s">
        <v>114</v>
      </c>
      <c r="C131" s="72"/>
      <c r="E131" s="98">
        <f>SUBTOTAL(9,E13:E129)</f>
        <v>31035420073.660004</v>
      </c>
      <c r="F131" s="99"/>
      <c r="G131" s="100">
        <f>SUBTOTAL(9,G13:G129)</f>
        <v>7342384492.7800007</v>
      </c>
      <c r="H131" s="84"/>
      <c r="M131" s="81"/>
      <c r="O131" s="80"/>
      <c r="Q131" s="100">
        <f>SUBTOTAL(9,Q13:Q129)</f>
        <v>9584184347.2700024</v>
      </c>
      <c r="R131" s="17"/>
      <c r="S131" s="100">
        <f>SUBTOTAL(9,S13:S129)</f>
        <v>-2241799854.4900002</v>
      </c>
      <c r="T131" s="84"/>
      <c r="Y131" s="81"/>
      <c r="AA131" s="80"/>
      <c r="AC131" s="100">
        <f>SUBTOTAL(9,AC13:AC129)</f>
        <v>10028104675.270002</v>
      </c>
      <c r="AD131" s="13"/>
      <c r="AE131" s="100">
        <f>SUBTOTAL(9,AE13:AE129)</f>
        <v>-2685720182.4900002</v>
      </c>
    </row>
    <row r="132" spans="1:35" ht="16.2" thickTop="1" x14ac:dyDescent="0.3">
      <c r="B132" s="72"/>
      <c r="E132" s="24"/>
      <c r="F132" s="5"/>
      <c r="G132" s="26"/>
      <c r="H132" s="84"/>
      <c r="M132" s="81"/>
      <c r="O132" s="80"/>
      <c r="Q132" s="26"/>
      <c r="R132" s="26"/>
      <c r="S132" s="26"/>
      <c r="T132" s="84"/>
      <c r="Y132" s="81"/>
      <c r="AA132" s="80"/>
      <c r="AC132" s="26"/>
      <c r="AD132" s="13"/>
      <c r="AE132" s="26"/>
    </row>
    <row r="133" spans="1:35" s="101" customFormat="1" ht="15.6" x14ac:dyDescent="0.3">
      <c r="B133" s="102" t="s">
        <v>115</v>
      </c>
      <c r="C133" s="2"/>
      <c r="D133" s="103"/>
      <c r="E133" s="21"/>
      <c r="F133" s="22"/>
      <c r="G133" s="21"/>
      <c r="H133" s="22"/>
      <c r="I133" s="22"/>
      <c r="J133" s="22"/>
      <c r="K133" s="6"/>
      <c r="L133" s="2"/>
      <c r="M133" s="65"/>
      <c r="N133" s="22"/>
      <c r="O133" s="80"/>
      <c r="P133" s="22"/>
      <c r="Q133" s="21"/>
      <c r="R133" s="22"/>
      <c r="S133" s="23">
        <f>S131/Q131</f>
        <v>-0.2339061701300188</v>
      </c>
      <c r="T133" s="22"/>
      <c r="U133" s="22"/>
      <c r="V133" s="22"/>
      <c r="W133" s="6"/>
      <c r="X133" s="2"/>
      <c r="Y133" s="65"/>
      <c r="Z133" s="22"/>
      <c r="AA133" s="80"/>
      <c r="AB133" s="22"/>
      <c r="AC133" s="21"/>
      <c r="AD133" s="22"/>
      <c r="AE133" s="23">
        <f>AE131/AC131</f>
        <v>-0.26781932074494308</v>
      </c>
      <c r="AF133" s="22"/>
      <c r="AG133" s="22"/>
      <c r="AH133" s="22"/>
      <c r="AI133" s="22"/>
    </row>
    <row r="134" spans="1:35" s="101" customFormat="1" ht="15.6" x14ac:dyDescent="0.3">
      <c r="A134" s="104"/>
      <c r="B134" s="102"/>
      <c r="C134" s="2"/>
      <c r="D134" s="103"/>
      <c r="E134" s="21"/>
      <c r="F134" s="22"/>
      <c r="G134" s="21"/>
      <c r="H134" s="22"/>
      <c r="I134" s="22"/>
      <c r="J134" s="22"/>
      <c r="K134" s="6"/>
      <c r="L134" s="2"/>
      <c r="M134" s="65"/>
      <c r="N134" s="22"/>
      <c r="O134" s="80"/>
      <c r="P134" s="22"/>
      <c r="Q134" s="21"/>
      <c r="R134" s="22"/>
      <c r="S134" s="23"/>
      <c r="T134" s="22"/>
      <c r="U134" s="22"/>
      <c r="V134" s="22"/>
      <c r="W134" s="6"/>
      <c r="X134" s="2"/>
      <c r="Y134" s="65"/>
      <c r="Z134" s="22"/>
      <c r="AA134" s="80"/>
      <c r="AB134" s="22"/>
      <c r="AC134" s="21"/>
      <c r="AD134" s="22"/>
      <c r="AE134" s="23"/>
      <c r="AF134" s="22"/>
      <c r="AG134" s="22"/>
      <c r="AH134" s="22"/>
      <c r="AI134" s="22"/>
    </row>
    <row r="135" spans="1:35" s="101" customFormat="1" ht="15.6" x14ac:dyDescent="0.3">
      <c r="A135" s="105" t="s">
        <v>116</v>
      </c>
      <c r="C135" s="103"/>
      <c r="D135" s="103"/>
      <c r="E135" s="24"/>
      <c r="F135" s="25"/>
      <c r="G135" s="26"/>
      <c r="H135" s="25"/>
      <c r="I135" s="25"/>
      <c r="J135" s="25"/>
      <c r="K135" s="6"/>
      <c r="L135" s="25"/>
      <c r="M135" s="81"/>
      <c r="N135" s="25"/>
      <c r="O135" s="80"/>
      <c r="P135" s="25"/>
      <c r="Q135" s="26"/>
      <c r="R135" s="26"/>
      <c r="S135" s="26"/>
      <c r="T135" s="25"/>
      <c r="U135" s="25"/>
      <c r="V135" s="25"/>
      <c r="W135" s="6"/>
      <c r="X135" s="25"/>
      <c r="Y135" s="81"/>
      <c r="Z135" s="25"/>
      <c r="AA135" s="80"/>
      <c r="AB135" s="25"/>
      <c r="AC135" s="26"/>
      <c r="AD135" s="13"/>
      <c r="AE135" s="26"/>
    </row>
    <row r="136" spans="1:35" s="101" customFormat="1" ht="15.6" x14ac:dyDescent="0.3">
      <c r="A136" s="105"/>
      <c r="C136" s="103"/>
      <c r="D136" s="103"/>
      <c r="E136" s="24"/>
      <c r="F136" s="25"/>
      <c r="G136" s="26"/>
      <c r="H136" s="25"/>
      <c r="I136" s="25"/>
      <c r="J136" s="25"/>
      <c r="K136" s="6"/>
      <c r="L136" s="25"/>
      <c r="M136" s="81"/>
      <c r="N136" s="25"/>
      <c r="O136" s="80"/>
      <c r="P136" s="25"/>
      <c r="Q136" s="26"/>
      <c r="R136" s="26"/>
      <c r="S136" s="26"/>
      <c r="T136" s="25"/>
      <c r="U136" s="25"/>
      <c r="V136" s="25"/>
      <c r="W136" s="6"/>
      <c r="X136" s="25"/>
      <c r="Y136" s="81"/>
      <c r="Z136" s="25"/>
      <c r="AA136" s="80"/>
      <c r="AB136" s="25"/>
      <c r="AC136" s="26"/>
      <c r="AD136" s="13"/>
      <c r="AE136" s="26"/>
    </row>
    <row r="137" spans="1:35" s="101" customFormat="1" ht="15.6" x14ac:dyDescent="0.3">
      <c r="A137" s="104"/>
      <c r="B137" s="106" t="s">
        <v>32</v>
      </c>
      <c r="C137" s="103"/>
      <c r="D137" s="103"/>
      <c r="E137" s="24"/>
      <c r="F137" s="25"/>
      <c r="G137" s="26"/>
      <c r="H137" s="25"/>
      <c r="I137" s="25"/>
      <c r="J137" s="25"/>
      <c r="K137" s="6"/>
      <c r="L137" s="25"/>
      <c r="M137" s="81"/>
      <c r="N137" s="25"/>
      <c r="O137" s="80"/>
      <c r="P137" s="25"/>
      <c r="Q137" s="26"/>
      <c r="R137" s="26"/>
      <c r="S137" s="26"/>
      <c r="T137" s="25"/>
      <c r="U137" s="25"/>
      <c r="V137" s="25"/>
      <c r="W137" s="6"/>
      <c r="X137" s="25"/>
      <c r="Y137" s="81"/>
      <c r="Z137" s="25"/>
      <c r="AA137" s="80"/>
      <c r="AB137" s="25"/>
      <c r="AC137" s="26"/>
      <c r="AD137" s="13"/>
      <c r="AE137" s="26"/>
    </row>
    <row r="138" spans="1:35" s="101" customFormat="1" x14ac:dyDescent="0.25">
      <c r="A138" s="1">
        <v>303.02</v>
      </c>
      <c r="B138" s="1"/>
      <c r="C138" s="2" t="s">
        <v>117</v>
      </c>
      <c r="D138" s="103"/>
      <c r="E138" s="24">
        <v>88876880.959999993</v>
      </c>
      <c r="F138" s="22"/>
      <c r="G138" s="95">
        <v>22989909.75</v>
      </c>
      <c r="H138" s="22"/>
      <c r="I138" s="22"/>
      <c r="J138" s="22"/>
      <c r="K138" s="6">
        <v>5</v>
      </c>
      <c r="L138" s="65" t="s">
        <v>34</v>
      </c>
      <c r="M138" s="2" t="s">
        <v>35</v>
      </c>
      <c r="N138" s="27"/>
      <c r="O138" s="80">
        <v>0</v>
      </c>
      <c r="P138" s="22"/>
      <c r="Q138" s="95">
        <v>22989909.75</v>
      </c>
      <c r="R138" s="13" t="s">
        <v>184</v>
      </c>
      <c r="S138" s="95">
        <f>+$G138-Q138</f>
        <v>0</v>
      </c>
      <c r="T138" s="22"/>
      <c r="U138" s="86" t="s">
        <v>120</v>
      </c>
      <c r="V138" s="22"/>
      <c r="W138" s="6">
        <v>5</v>
      </c>
      <c r="X138" s="2" t="s">
        <v>34</v>
      </c>
      <c r="Y138" s="81" t="s">
        <v>35</v>
      </c>
      <c r="Z138" s="22"/>
      <c r="AA138" s="80">
        <v>0</v>
      </c>
      <c r="AB138" s="22"/>
      <c r="AC138" s="95">
        <v>22989909.75</v>
      </c>
      <c r="AD138" s="13" t="s">
        <v>184</v>
      </c>
      <c r="AE138" s="95">
        <f>+$G138-AC138</f>
        <v>0</v>
      </c>
    </row>
    <row r="139" spans="1:35" s="101" customFormat="1" x14ac:dyDescent="0.25">
      <c r="A139" s="120">
        <v>303.02100000000002</v>
      </c>
      <c r="B139" s="1"/>
      <c r="C139" s="2" t="s">
        <v>199</v>
      </c>
      <c r="D139" s="103"/>
      <c r="E139" s="29">
        <v>2433064.46</v>
      </c>
      <c r="F139" s="22"/>
      <c r="G139" s="121">
        <v>810317.23</v>
      </c>
      <c r="H139" s="22"/>
      <c r="I139" s="22"/>
      <c r="J139" s="22"/>
      <c r="K139" s="6">
        <v>5</v>
      </c>
      <c r="L139" s="65" t="s">
        <v>34</v>
      </c>
      <c r="M139" s="2" t="s">
        <v>35</v>
      </c>
      <c r="N139" s="27"/>
      <c r="O139" s="80">
        <v>0</v>
      </c>
      <c r="P139" s="22"/>
      <c r="Q139" s="114">
        <v>810317.23</v>
      </c>
      <c r="R139" s="13" t="s">
        <v>184</v>
      </c>
      <c r="S139" s="114">
        <v>0</v>
      </c>
      <c r="T139" s="22"/>
      <c r="U139" s="86" t="s">
        <v>120</v>
      </c>
      <c r="V139" s="22"/>
      <c r="W139" s="6">
        <v>5</v>
      </c>
      <c r="X139" s="2" t="s">
        <v>34</v>
      </c>
      <c r="Y139" s="81" t="s">
        <v>35</v>
      </c>
      <c r="Z139" s="22"/>
      <c r="AA139" s="80">
        <v>0</v>
      </c>
      <c r="AB139" s="22"/>
      <c r="AC139" s="114">
        <v>810317.23</v>
      </c>
      <c r="AD139" s="13" t="s">
        <v>184</v>
      </c>
      <c r="AE139" s="114">
        <v>0</v>
      </c>
    </row>
    <row r="140" spans="1:35" s="101" customFormat="1" x14ac:dyDescent="0.25">
      <c r="A140" s="1"/>
      <c r="B140" s="1"/>
      <c r="C140" s="2"/>
      <c r="D140" s="103"/>
      <c r="E140" s="24"/>
      <c r="F140" s="22"/>
      <c r="G140" s="95"/>
      <c r="H140" s="22"/>
      <c r="I140" s="22"/>
      <c r="J140" s="22"/>
      <c r="K140" s="6"/>
      <c r="L140" s="65"/>
      <c r="M140" s="2"/>
      <c r="N140" s="27"/>
      <c r="O140" s="80"/>
      <c r="P140" s="22"/>
      <c r="Q140" s="95"/>
      <c r="R140" s="13"/>
      <c r="S140" s="95"/>
      <c r="T140" s="22"/>
      <c r="U140" s="86"/>
      <c r="V140" s="22"/>
      <c r="W140" s="6"/>
      <c r="X140" s="2"/>
      <c r="Y140" s="81"/>
      <c r="Z140" s="22"/>
      <c r="AA140" s="80"/>
      <c r="AB140" s="22"/>
      <c r="AC140" s="95"/>
      <c r="AD140" s="13"/>
      <c r="AE140" s="95"/>
    </row>
    <row r="141" spans="1:35" s="101" customFormat="1" ht="15.6" x14ac:dyDescent="0.3">
      <c r="A141" s="1"/>
      <c r="B141" s="70" t="s">
        <v>38</v>
      </c>
      <c r="C141" s="72"/>
      <c r="D141" s="122"/>
      <c r="E141" s="31">
        <f>SUBTOTAL(9,E138:E140)</f>
        <v>91309945.419999987</v>
      </c>
      <c r="F141" s="123"/>
      <c r="G141" s="124">
        <f>SUBTOTAL(9,G138:G140)</f>
        <v>23800226.98</v>
      </c>
      <c r="H141" s="123"/>
      <c r="I141" s="123"/>
      <c r="J141" s="123"/>
      <c r="K141" s="125"/>
      <c r="L141" s="59"/>
      <c r="M141" s="72"/>
      <c r="N141" s="126"/>
      <c r="O141" s="60"/>
      <c r="P141" s="123"/>
      <c r="Q141" s="124">
        <f>SUBTOTAL(9,Q138:Q140)</f>
        <v>23800226.98</v>
      </c>
      <c r="R141" s="58"/>
      <c r="S141" s="124">
        <f>SUBTOTAL(9,S138:S140)</f>
        <v>0</v>
      </c>
      <c r="T141" s="123"/>
      <c r="U141" s="127"/>
      <c r="V141" s="123"/>
      <c r="W141" s="125"/>
      <c r="X141" s="72"/>
      <c r="Y141" s="128"/>
      <c r="Z141" s="123"/>
      <c r="AA141" s="60"/>
      <c r="AB141" s="123"/>
      <c r="AC141" s="124">
        <f>SUBTOTAL(9,AC138:AC140)</f>
        <v>23800226.98</v>
      </c>
      <c r="AD141" s="58"/>
      <c r="AE141" s="124">
        <f>SUBTOTAL(9,AE138:AE140)</f>
        <v>0</v>
      </c>
    </row>
    <row r="142" spans="1:35" s="101" customFormat="1" x14ac:dyDescent="0.25">
      <c r="A142" s="104"/>
      <c r="B142" s="104"/>
      <c r="C142" s="103"/>
      <c r="D142" s="103"/>
      <c r="E142" s="24"/>
      <c r="F142" s="25"/>
      <c r="G142" s="26"/>
      <c r="H142" s="25"/>
      <c r="I142" s="25"/>
      <c r="J142" s="25"/>
      <c r="K142" s="6"/>
      <c r="L142" s="25"/>
      <c r="M142" s="2"/>
      <c r="N142" s="25"/>
      <c r="O142" s="80"/>
      <c r="P142" s="25"/>
      <c r="Q142" s="26"/>
      <c r="R142" s="26"/>
      <c r="S142" s="26"/>
      <c r="T142" s="25"/>
      <c r="U142" s="25"/>
      <c r="V142" s="25"/>
      <c r="W142" s="6"/>
      <c r="X142" s="25"/>
      <c r="Y142" s="81"/>
      <c r="Z142" s="25"/>
      <c r="AA142" s="80"/>
      <c r="AB142" s="25"/>
      <c r="AC142" s="26"/>
      <c r="AD142" s="13"/>
      <c r="AE142" s="26"/>
    </row>
    <row r="143" spans="1:35" s="101" customFormat="1" ht="15.6" x14ac:dyDescent="0.3">
      <c r="A143" s="1"/>
      <c r="B143" s="70" t="s">
        <v>118</v>
      </c>
      <c r="C143" s="2"/>
      <c r="D143" s="103"/>
      <c r="E143" s="24"/>
      <c r="F143" s="25"/>
      <c r="G143" s="26"/>
      <c r="H143" s="25"/>
      <c r="I143" s="25"/>
      <c r="J143" s="25"/>
      <c r="K143" s="6"/>
      <c r="L143" s="25"/>
      <c r="M143" s="2"/>
      <c r="N143" s="25"/>
      <c r="O143" s="80"/>
      <c r="P143" s="25"/>
      <c r="Q143" s="26"/>
      <c r="R143" s="26"/>
      <c r="S143" s="26"/>
      <c r="T143" s="25"/>
      <c r="U143" s="25"/>
      <c r="V143" s="25"/>
      <c r="W143" s="6"/>
      <c r="X143" s="25"/>
      <c r="Y143" s="81"/>
      <c r="Z143" s="25"/>
      <c r="AA143" s="80"/>
      <c r="AB143" s="25"/>
      <c r="AC143" s="26"/>
      <c r="AD143" s="13"/>
      <c r="AE143" s="26"/>
    </row>
    <row r="144" spans="1:35" s="101" customFormat="1" x14ac:dyDescent="0.25">
      <c r="A144" s="1">
        <v>360</v>
      </c>
      <c r="B144" s="1"/>
      <c r="C144" s="2" t="s">
        <v>119</v>
      </c>
      <c r="D144" s="103"/>
      <c r="E144" s="24">
        <v>244581.69</v>
      </c>
      <c r="F144" s="22"/>
      <c r="G144" s="26">
        <v>0</v>
      </c>
      <c r="H144" s="22"/>
      <c r="I144" s="22"/>
      <c r="J144" s="22"/>
      <c r="K144" s="6"/>
      <c r="L144" s="65" t="s">
        <v>34</v>
      </c>
      <c r="M144" s="2"/>
      <c r="N144" s="27"/>
      <c r="O144" s="80" t="s">
        <v>34</v>
      </c>
      <c r="P144" s="22"/>
      <c r="Q144" s="18">
        <v>0</v>
      </c>
      <c r="R144" s="13"/>
      <c r="S144" s="18">
        <f t="shared" ref="S144:S152" si="27">+$G144-Q144</f>
        <v>0</v>
      </c>
      <c r="T144" s="22"/>
      <c r="U144" s="86" t="s">
        <v>120</v>
      </c>
      <c r="V144" s="28"/>
      <c r="W144" s="6"/>
      <c r="X144" s="2" t="s">
        <v>34</v>
      </c>
      <c r="Y144" s="81"/>
      <c r="Z144" s="28"/>
      <c r="AA144" s="80" t="s">
        <v>34</v>
      </c>
      <c r="AB144" s="28"/>
      <c r="AC144" s="18">
        <v>0</v>
      </c>
      <c r="AD144" s="13"/>
      <c r="AE144" s="18">
        <f t="shared" ref="AE144:AE152" si="28">+$G144-AC144</f>
        <v>0</v>
      </c>
    </row>
    <row r="145" spans="1:31" s="101" customFormat="1" x14ac:dyDescent="0.25">
      <c r="A145" s="1">
        <v>361</v>
      </c>
      <c r="B145" s="1"/>
      <c r="C145" s="2" t="s">
        <v>41</v>
      </c>
      <c r="E145" s="24">
        <v>37701290.18</v>
      </c>
      <c r="F145" s="22"/>
      <c r="G145" s="95">
        <v>7295227.0299999993</v>
      </c>
      <c r="H145" s="22"/>
      <c r="I145" s="86">
        <v>49125</v>
      </c>
      <c r="J145" s="22"/>
      <c r="K145" s="6">
        <v>80</v>
      </c>
      <c r="L145" s="2" t="s">
        <v>34</v>
      </c>
      <c r="M145" s="2" t="s">
        <v>52</v>
      </c>
      <c r="N145" s="22"/>
      <c r="O145" s="80">
        <v>-15</v>
      </c>
      <c r="P145" s="22"/>
      <c r="Q145" s="95">
        <v>12165380</v>
      </c>
      <c r="R145" s="13" t="s">
        <v>187</v>
      </c>
      <c r="S145" s="95">
        <f t="shared" si="27"/>
        <v>-4870152.9700000007</v>
      </c>
      <c r="T145" s="22"/>
      <c r="U145" s="86">
        <v>49125</v>
      </c>
      <c r="V145" s="22"/>
      <c r="W145" s="6">
        <v>80</v>
      </c>
      <c r="X145" s="2" t="s">
        <v>34</v>
      </c>
      <c r="Y145" s="81" t="s">
        <v>52</v>
      </c>
      <c r="Z145" s="22"/>
      <c r="AA145" s="80">
        <v>-15</v>
      </c>
      <c r="AB145" s="22"/>
      <c r="AC145" s="95">
        <v>12165380</v>
      </c>
      <c r="AD145" s="13" t="s">
        <v>187</v>
      </c>
      <c r="AE145" s="95">
        <f t="shared" si="28"/>
        <v>-4870152.9700000007</v>
      </c>
    </row>
    <row r="146" spans="1:31" s="101" customFormat="1" x14ac:dyDescent="0.25">
      <c r="A146" s="1">
        <v>362.1</v>
      </c>
      <c r="B146" s="1"/>
      <c r="C146" s="2" t="s">
        <v>121</v>
      </c>
      <c r="E146" s="24">
        <v>17202911.02</v>
      </c>
      <c r="F146" s="22"/>
      <c r="G146" s="95">
        <v>22383987.52</v>
      </c>
      <c r="H146" s="22"/>
      <c r="I146" s="86">
        <v>49125</v>
      </c>
      <c r="J146" s="22"/>
      <c r="K146" s="6">
        <v>80</v>
      </c>
      <c r="L146" s="2" t="s">
        <v>34</v>
      </c>
      <c r="M146" s="2" t="s">
        <v>122</v>
      </c>
      <c r="N146" s="22"/>
      <c r="O146" s="80">
        <v>-15</v>
      </c>
      <c r="P146" s="22"/>
      <c r="Q146" s="95">
        <v>14015951</v>
      </c>
      <c r="R146" s="13" t="s">
        <v>187</v>
      </c>
      <c r="S146" s="95">
        <f t="shared" si="27"/>
        <v>8368036.5199999996</v>
      </c>
      <c r="T146" s="22"/>
      <c r="U146" s="86">
        <v>49125</v>
      </c>
      <c r="V146" s="22"/>
      <c r="W146" s="6">
        <v>80</v>
      </c>
      <c r="X146" s="2" t="s">
        <v>34</v>
      </c>
      <c r="Y146" s="81" t="s">
        <v>122</v>
      </c>
      <c r="Z146" s="22"/>
      <c r="AA146" s="80">
        <v>-15</v>
      </c>
      <c r="AB146" s="22"/>
      <c r="AC146" s="95">
        <v>14015951</v>
      </c>
      <c r="AD146" s="13" t="s">
        <v>187</v>
      </c>
      <c r="AE146" s="95">
        <f t="shared" si="28"/>
        <v>8368036.5199999996</v>
      </c>
    </row>
    <row r="147" spans="1:31" s="101" customFormat="1" x14ac:dyDescent="0.25">
      <c r="A147" s="1">
        <v>363</v>
      </c>
      <c r="B147" s="1"/>
      <c r="C147" s="2" t="s">
        <v>123</v>
      </c>
      <c r="E147" s="24">
        <v>2080291.54</v>
      </c>
      <c r="F147" s="22"/>
      <c r="G147" s="95">
        <v>26100.169999999925</v>
      </c>
      <c r="H147" s="22"/>
      <c r="I147" s="86">
        <v>49125</v>
      </c>
      <c r="J147" s="22"/>
      <c r="K147" s="6">
        <v>70</v>
      </c>
      <c r="L147" s="2" t="s">
        <v>34</v>
      </c>
      <c r="M147" s="2" t="s">
        <v>54</v>
      </c>
      <c r="N147" s="22"/>
      <c r="O147" s="80">
        <v>-15</v>
      </c>
      <c r="P147" s="22"/>
      <c r="Q147" s="95">
        <v>1061679</v>
      </c>
      <c r="R147" s="13" t="s">
        <v>187</v>
      </c>
      <c r="S147" s="95">
        <f t="shared" si="27"/>
        <v>-1035578.8300000001</v>
      </c>
      <c r="T147" s="22"/>
      <c r="U147" s="86">
        <v>49125</v>
      </c>
      <c r="V147" s="22"/>
      <c r="W147" s="6">
        <v>70</v>
      </c>
      <c r="X147" s="2" t="s">
        <v>34</v>
      </c>
      <c r="Y147" s="81" t="s">
        <v>54</v>
      </c>
      <c r="Z147" s="22"/>
      <c r="AA147" s="80">
        <v>-15</v>
      </c>
      <c r="AB147" s="22"/>
      <c r="AC147" s="95">
        <v>1061679</v>
      </c>
      <c r="AD147" s="13" t="s">
        <v>187</v>
      </c>
      <c r="AE147" s="95">
        <f t="shared" si="28"/>
        <v>-1035578.8300000001</v>
      </c>
    </row>
    <row r="148" spans="1:31" s="101" customFormat="1" x14ac:dyDescent="0.25">
      <c r="A148" s="1">
        <v>363.1</v>
      </c>
      <c r="B148" s="1"/>
      <c r="C148" s="2" t="s">
        <v>124</v>
      </c>
      <c r="E148" s="24">
        <v>5361876.6900000004</v>
      </c>
      <c r="F148" s="22"/>
      <c r="G148" s="95">
        <v>764730</v>
      </c>
      <c r="H148" s="22"/>
      <c r="I148" s="86">
        <v>49125</v>
      </c>
      <c r="J148" s="22"/>
      <c r="K148" s="6">
        <v>70</v>
      </c>
      <c r="L148" s="2" t="s">
        <v>34</v>
      </c>
      <c r="M148" s="2" t="s">
        <v>125</v>
      </c>
      <c r="N148" s="22"/>
      <c r="O148" s="80">
        <v>-15</v>
      </c>
      <c r="P148" s="22"/>
      <c r="Q148" s="95">
        <v>2559932</v>
      </c>
      <c r="R148" s="13" t="s">
        <v>187</v>
      </c>
      <c r="S148" s="95">
        <f t="shared" si="27"/>
        <v>-1795202</v>
      </c>
      <c r="T148" s="22"/>
      <c r="U148" s="86">
        <v>49125</v>
      </c>
      <c r="V148" s="22"/>
      <c r="W148" s="6">
        <v>70</v>
      </c>
      <c r="X148" s="2" t="s">
        <v>34</v>
      </c>
      <c r="Y148" s="81" t="s">
        <v>125</v>
      </c>
      <c r="Z148" s="22"/>
      <c r="AA148" s="80">
        <v>-15</v>
      </c>
      <c r="AB148" s="22"/>
      <c r="AC148" s="95">
        <v>2559932</v>
      </c>
      <c r="AD148" s="13" t="s">
        <v>187</v>
      </c>
      <c r="AE148" s="95">
        <f t="shared" si="28"/>
        <v>-1795202</v>
      </c>
    </row>
    <row r="149" spans="1:31" s="101" customFormat="1" x14ac:dyDescent="0.25">
      <c r="A149" s="1">
        <v>363.2</v>
      </c>
      <c r="B149" s="1"/>
      <c r="C149" s="2" t="s">
        <v>126</v>
      </c>
      <c r="D149" s="103"/>
      <c r="E149" s="24">
        <v>11130921</v>
      </c>
      <c r="F149" s="22"/>
      <c r="G149" s="95">
        <v>2998147.62</v>
      </c>
      <c r="H149" s="22"/>
      <c r="I149" s="86">
        <v>49125</v>
      </c>
      <c r="J149" s="22"/>
      <c r="K149" s="6">
        <v>40</v>
      </c>
      <c r="L149" s="2" t="s">
        <v>34</v>
      </c>
      <c r="M149" s="2" t="s">
        <v>122</v>
      </c>
      <c r="N149" s="22"/>
      <c r="O149" s="80">
        <v>-15</v>
      </c>
      <c r="P149" s="22"/>
      <c r="Q149" s="95">
        <v>5093080</v>
      </c>
      <c r="R149" s="13" t="s">
        <v>187</v>
      </c>
      <c r="S149" s="95">
        <f t="shared" si="27"/>
        <v>-2094932.38</v>
      </c>
      <c r="T149" s="22"/>
      <c r="U149" s="86">
        <v>49125</v>
      </c>
      <c r="V149" s="22"/>
      <c r="W149" s="6">
        <v>40</v>
      </c>
      <c r="X149" s="2" t="s">
        <v>34</v>
      </c>
      <c r="Y149" s="81" t="s">
        <v>122</v>
      </c>
      <c r="Z149" s="22"/>
      <c r="AA149" s="80">
        <v>-15</v>
      </c>
      <c r="AB149" s="22"/>
      <c r="AC149" s="95">
        <v>5093080</v>
      </c>
      <c r="AD149" s="13" t="s">
        <v>187</v>
      </c>
      <c r="AE149" s="95">
        <f t="shared" si="28"/>
        <v>-2094932.38</v>
      </c>
    </row>
    <row r="150" spans="1:31" s="101" customFormat="1" x14ac:dyDescent="0.25">
      <c r="A150" s="1">
        <v>363.3</v>
      </c>
      <c r="B150" s="1"/>
      <c r="C150" s="2" t="s">
        <v>127</v>
      </c>
      <c r="D150" s="103"/>
      <c r="E150" s="24">
        <v>8165190.3200000003</v>
      </c>
      <c r="F150" s="22"/>
      <c r="G150" s="95">
        <v>5899154.4300000006</v>
      </c>
      <c r="H150" s="22"/>
      <c r="I150" s="86">
        <v>49125</v>
      </c>
      <c r="J150" s="22"/>
      <c r="K150" s="6">
        <v>60</v>
      </c>
      <c r="L150" s="2" t="s">
        <v>34</v>
      </c>
      <c r="M150" s="2" t="s">
        <v>54</v>
      </c>
      <c r="N150" s="22"/>
      <c r="O150" s="80">
        <v>-15</v>
      </c>
      <c r="P150" s="22"/>
      <c r="Q150" s="95">
        <v>4750910</v>
      </c>
      <c r="R150" s="13" t="s">
        <v>187</v>
      </c>
      <c r="S150" s="95">
        <f t="shared" si="27"/>
        <v>1148244.4300000006</v>
      </c>
      <c r="T150" s="22"/>
      <c r="U150" s="86">
        <v>49125</v>
      </c>
      <c r="V150" s="22"/>
      <c r="W150" s="6">
        <v>60</v>
      </c>
      <c r="X150" s="2" t="s">
        <v>34</v>
      </c>
      <c r="Y150" s="81" t="s">
        <v>185</v>
      </c>
      <c r="Z150" s="22"/>
      <c r="AA150" s="80">
        <v>-15</v>
      </c>
      <c r="AB150" s="22"/>
      <c r="AC150" s="95">
        <v>4781643</v>
      </c>
      <c r="AD150" s="13" t="s">
        <v>187</v>
      </c>
      <c r="AE150" s="95">
        <f t="shared" si="28"/>
        <v>1117511.4300000006</v>
      </c>
    </row>
    <row r="151" spans="1:31" s="101" customFormat="1" x14ac:dyDescent="0.25">
      <c r="A151" s="1">
        <v>363.4</v>
      </c>
      <c r="B151" s="1"/>
      <c r="C151" s="2" t="s">
        <v>128</v>
      </c>
      <c r="D151" s="103"/>
      <c r="E151" s="24">
        <v>2125008.35</v>
      </c>
      <c r="F151" s="22"/>
      <c r="G151" s="95">
        <v>1393020.3499999999</v>
      </c>
      <c r="H151" s="22"/>
      <c r="I151" s="86">
        <v>49125</v>
      </c>
      <c r="J151" s="22"/>
      <c r="K151" s="6">
        <v>30</v>
      </c>
      <c r="L151" s="2" t="s">
        <v>34</v>
      </c>
      <c r="M151" s="2" t="s">
        <v>57</v>
      </c>
      <c r="N151" s="22"/>
      <c r="O151" s="80">
        <v>-15</v>
      </c>
      <c r="P151" s="22"/>
      <c r="Q151" s="95">
        <v>1427227</v>
      </c>
      <c r="R151" s="13" t="s">
        <v>187</v>
      </c>
      <c r="S151" s="95">
        <f t="shared" si="27"/>
        <v>-34206.65000000014</v>
      </c>
      <c r="T151" s="22"/>
      <c r="U151" s="86">
        <v>49125</v>
      </c>
      <c r="V151" s="22"/>
      <c r="W151" s="6">
        <v>30</v>
      </c>
      <c r="X151" s="2" t="s">
        <v>34</v>
      </c>
      <c r="Y151" s="81" t="s">
        <v>57</v>
      </c>
      <c r="Z151" s="22"/>
      <c r="AA151" s="80">
        <v>-15</v>
      </c>
      <c r="AB151" s="22"/>
      <c r="AC151" s="95">
        <v>1427227</v>
      </c>
      <c r="AD151" s="13" t="s">
        <v>187</v>
      </c>
      <c r="AE151" s="95">
        <f t="shared" si="28"/>
        <v>-34206.65000000014</v>
      </c>
    </row>
    <row r="152" spans="1:31" s="101" customFormat="1" x14ac:dyDescent="0.25">
      <c r="A152" s="1">
        <v>363.5</v>
      </c>
      <c r="B152" s="1"/>
      <c r="C152" s="2" t="s">
        <v>129</v>
      </c>
      <c r="D152" s="103"/>
      <c r="E152" s="29">
        <v>41469165.049999997</v>
      </c>
      <c r="F152" s="22"/>
      <c r="G152" s="95">
        <v>14836071.18</v>
      </c>
      <c r="H152" s="22"/>
      <c r="I152" s="86">
        <v>49125</v>
      </c>
      <c r="J152" s="22"/>
      <c r="K152" s="6">
        <v>60</v>
      </c>
      <c r="L152" s="2" t="s">
        <v>34</v>
      </c>
      <c r="M152" s="2" t="s">
        <v>130</v>
      </c>
      <c r="N152" s="22"/>
      <c r="O152" s="80">
        <v>-15</v>
      </c>
      <c r="P152" s="22"/>
      <c r="Q152" s="16">
        <v>12099107</v>
      </c>
      <c r="R152" s="13" t="s">
        <v>187</v>
      </c>
      <c r="S152" s="16">
        <f t="shared" si="27"/>
        <v>2736964.1799999997</v>
      </c>
      <c r="T152" s="22"/>
      <c r="U152" s="86">
        <v>49125</v>
      </c>
      <c r="V152" s="22"/>
      <c r="W152" s="6">
        <v>60</v>
      </c>
      <c r="X152" s="2" t="s">
        <v>34</v>
      </c>
      <c r="Y152" s="81" t="s">
        <v>130</v>
      </c>
      <c r="Z152" s="22"/>
      <c r="AA152" s="80">
        <v>-15</v>
      </c>
      <c r="AB152" s="22"/>
      <c r="AC152" s="16">
        <v>12099107</v>
      </c>
      <c r="AD152" s="13" t="s">
        <v>187</v>
      </c>
      <c r="AE152" s="16">
        <f t="shared" si="28"/>
        <v>2736964.1799999997</v>
      </c>
    </row>
    <row r="153" spans="1:31" s="101" customFormat="1" x14ac:dyDescent="0.25">
      <c r="A153" s="1"/>
      <c r="B153" s="1"/>
      <c r="C153" s="2"/>
      <c r="D153" s="103"/>
      <c r="E153" s="24"/>
      <c r="F153" s="22"/>
      <c r="G153" s="107"/>
      <c r="H153" s="22"/>
      <c r="I153" s="22"/>
      <c r="J153" s="22"/>
      <c r="K153" s="6"/>
      <c r="L153" s="22"/>
      <c r="M153" s="2"/>
      <c r="N153" s="22"/>
      <c r="O153" s="80"/>
      <c r="P153" s="22"/>
      <c r="Q153" s="30"/>
      <c r="R153" s="30"/>
      <c r="S153" s="30"/>
      <c r="T153" s="22"/>
      <c r="U153" s="22"/>
      <c r="V153" s="22"/>
      <c r="W153" s="6"/>
      <c r="X153" s="2"/>
      <c r="Y153" s="81"/>
      <c r="Z153" s="22"/>
      <c r="AA153" s="80"/>
      <c r="AB153" s="22"/>
      <c r="AC153" s="30"/>
      <c r="AD153" s="13"/>
      <c r="AE153" s="30"/>
    </row>
    <row r="154" spans="1:31" s="101" customFormat="1" ht="15.6" x14ac:dyDescent="0.3">
      <c r="A154" s="1"/>
      <c r="B154" s="70" t="s">
        <v>131</v>
      </c>
      <c r="C154" s="2"/>
      <c r="D154" s="103"/>
      <c r="E154" s="31">
        <f>SUBTOTAL(9,E144:E153)</f>
        <v>125481235.83999999</v>
      </c>
      <c r="F154" s="22"/>
      <c r="G154" s="108">
        <f>SUBTOTAL(9,G144:G153)</f>
        <v>55596438.300000004</v>
      </c>
      <c r="H154" s="22"/>
      <c r="I154" s="22"/>
      <c r="J154" s="22"/>
      <c r="K154" s="6"/>
      <c r="L154" s="22"/>
      <c r="M154" s="2"/>
      <c r="N154" s="22"/>
      <c r="O154" s="80"/>
      <c r="P154" s="22"/>
      <c r="Q154" s="108">
        <f>SUBTOTAL(9,Q144:Q153)</f>
        <v>53173266</v>
      </c>
      <c r="R154" s="95"/>
      <c r="S154" s="108">
        <f>SUBTOTAL(9,S144:S153)</f>
        <v>2423172.2999999989</v>
      </c>
      <c r="T154" s="22"/>
      <c r="U154" s="22"/>
      <c r="V154" s="22"/>
      <c r="W154" s="6"/>
      <c r="X154" s="2"/>
      <c r="Y154" s="81"/>
      <c r="Z154" s="22"/>
      <c r="AA154" s="80"/>
      <c r="AB154" s="22"/>
      <c r="AC154" s="108">
        <f>SUBTOTAL(9,AC144:AC153)</f>
        <v>53203999</v>
      </c>
      <c r="AD154" s="13"/>
      <c r="AE154" s="108">
        <f>SUBTOTAL(9,AE144:AE153)</f>
        <v>2392439.2999999989</v>
      </c>
    </row>
    <row r="155" spans="1:31" s="101" customFormat="1" x14ac:dyDescent="0.25">
      <c r="A155" s="1"/>
      <c r="B155" s="1"/>
      <c r="C155" s="2"/>
      <c r="D155" s="103"/>
      <c r="E155" s="24"/>
      <c r="F155" s="22"/>
      <c r="G155" s="95"/>
      <c r="H155" s="22"/>
      <c r="I155" s="22"/>
      <c r="J155" s="22"/>
      <c r="K155" s="6"/>
      <c r="L155" s="22"/>
      <c r="M155" s="2"/>
      <c r="N155" s="22"/>
      <c r="O155" s="80"/>
      <c r="P155" s="22"/>
      <c r="Q155" s="30"/>
      <c r="R155" s="30"/>
      <c r="S155" s="30"/>
      <c r="T155" s="22"/>
      <c r="U155" s="22"/>
      <c r="V155" s="22"/>
      <c r="W155" s="6"/>
      <c r="X155" s="2"/>
      <c r="Y155" s="81"/>
      <c r="Z155" s="22"/>
      <c r="AA155" s="80"/>
      <c r="AB155" s="22"/>
      <c r="AC155" s="30"/>
      <c r="AD155" s="13"/>
      <c r="AE155" s="30"/>
    </row>
    <row r="156" spans="1:31" s="101" customFormat="1" ht="15.6" x14ac:dyDescent="0.3">
      <c r="A156" s="1"/>
      <c r="B156" s="72" t="s">
        <v>70</v>
      </c>
      <c r="C156" s="2"/>
      <c r="D156" s="103"/>
      <c r="E156" s="24"/>
      <c r="F156" s="22"/>
      <c r="G156" s="95"/>
      <c r="H156" s="22"/>
      <c r="I156" s="22"/>
      <c r="J156" s="22"/>
      <c r="K156" s="6"/>
      <c r="L156" s="22"/>
      <c r="M156" s="2"/>
      <c r="N156" s="22"/>
      <c r="O156" s="80"/>
      <c r="P156" s="22"/>
      <c r="Q156" s="30"/>
      <c r="R156" s="30"/>
      <c r="S156" s="30"/>
      <c r="T156" s="22"/>
      <c r="U156" s="22"/>
      <c r="V156" s="22"/>
      <c r="W156" s="6"/>
      <c r="X156" s="2"/>
      <c r="Y156" s="81"/>
      <c r="Z156" s="22"/>
      <c r="AA156" s="80"/>
      <c r="AB156" s="22"/>
      <c r="AC156" s="30"/>
      <c r="AD156" s="13"/>
      <c r="AE156" s="30"/>
    </row>
    <row r="157" spans="1:31" s="101" customFormat="1" x14ac:dyDescent="0.25">
      <c r="A157" s="1">
        <v>365.1</v>
      </c>
      <c r="B157" s="2"/>
      <c r="C157" s="2" t="s">
        <v>40</v>
      </c>
      <c r="D157" s="103"/>
      <c r="E157" s="32">
        <v>420201</v>
      </c>
      <c r="F157" s="28"/>
      <c r="G157" s="18">
        <v>0</v>
      </c>
      <c r="H157" s="28"/>
      <c r="I157" s="28"/>
      <c r="J157" s="28"/>
      <c r="K157" s="6"/>
      <c r="L157" s="65" t="s">
        <v>34</v>
      </c>
      <c r="M157" s="2"/>
      <c r="N157" s="33"/>
      <c r="O157" s="80" t="s">
        <v>34</v>
      </c>
      <c r="P157" s="28"/>
      <c r="Q157" s="18">
        <v>0</v>
      </c>
      <c r="R157" s="13"/>
      <c r="S157" s="18">
        <f t="shared" ref="S157:S164" si="29">+$G157-Q157</f>
        <v>0</v>
      </c>
      <c r="T157" s="28"/>
      <c r="U157" s="86" t="s">
        <v>120</v>
      </c>
      <c r="V157" s="28"/>
      <c r="W157" s="6"/>
      <c r="X157" s="2" t="s">
        <v>34</v>
      </c>
      <c r="Y157" s="81"/>
      <c r="Z157" s="28"/>
      <c r="AA157" s="80" t="s">
        <v>34</v>
      </c>
      <c r="AB157" s="28"/>
      <c r="AC157" s="18">
        <v>0</v>
      </c>
      <c r="AD157" s="13"/>
      <c r="AE157" s="18">
        <f t="shared" ref="AE157:AE164" si="30">+$G157-AC157</f>
        <v>0</v>
      </c>
    </row>
    <row r="158" spans="1:31" s="101" customFormat="1" x14ac:dyDescent="0.25">
      <c r="A158" s="1">
        <v>366</v>
      </c>
      <c r="B158" s="2"/>
      <c r="C158" s="2" t="s">
        <v>41</v>
      </c>
      <c r="D158" s="103"/>
      <c r="E158" s="24">
        <v>69509254.599999994</v>
      </c>
      <c r="F158" s="22"/>
      <c r="G158" s="95">
        <v>7896453.9199999999</v>
      </c>
      <c r="H158" s="22"/>
      <c r="I158" s="86" t="s">
        <v>120</v>
      </c>
      <c r="J158" s="22"/>
      <c r="K158" s="6">
        <v>45</v>
      </c>
      <c r="L158" s="2" t="s">
        <v>34</v>
      </c>
      <c r="M158" s="2" t="s">
        <v>132</v>
      </c>
      <c r="N158" s="22"/>
      <c r="O158" s="80">
        <v>-45</v>
      </c>
      <c r="P158" s="22"/>
      <c r="Q158" s="95">
        <v>11408982</v>
      </c>
      <c r="R158" s="13" t="s">
        <v>187</v>
      </c>
      <c r="S158" s="95">
        <f t="shared" si="29"/>
        <v>-3512528.08</v>
      </c>
      <c r="T158" s="34"/>
      <c r="U158" s="86" t="s">
        <v>120</v>
      </c>
      <c r="V158" s="22"/>
      <c r="W158" s="6">
        <v>40</v>
      </c>
      <c r="X158" s="7" t="s">
        <v>34</v>
      </c>
      <c r="Y158" s="81" t="s">
        <v>74</v>
      </c>
      <c r="Z158" s="22"/>
      <c r="AA158" s="80">
        <v>-50</v>
      </c>
      <c r="AB158" s="22"/>
      <c r="AC158" s="95">
        <v>13153421</v>
      </c>
      <c r="AD158" s="13" t="s">
        <v>187</v>
      </c>
      <c r="AE158" s="95">
        <f t="shared" si="30"/>
        <v>-5256967.08</v>
      </c>
    </row>
    <row r="159" spans="1:31" s="101" customFormat="1" x14ac:dyDescent="0.25">
      <c r="A159" s="1">
        <v>367.1</v>
      </c>
      <c r="B159" s="2"/>
      <c r="C159" s="2" t="s">
        <v>133</v>
      </c>
      <c r="D159" s="103"/>
      <c r="E159" s="24">
        <v>586913695.61000001</v>
      </c>
      <c r="F159" s="22"/>
      <c r="G159" s="95">
        <v>188258609.66</v>
      </c>
      <c r="H159" s="22"/>
      <c r="I159" s="86" t="s">
        <v>120</v>
      </c>
      <c r="J159" s="22"/>
      <c r="K159" s="6">
        <v>85</v>
      </c>
      <c r="L159" s="2" t="s">
        <v>34</v>
      </c>
      <c r="M159" s="2" t="s">
        <v>74</v>
      </c>
      <c r="N159" s="22"/>
      <c r="O159" s="80">
        <v>-85</v>
      </c>
      <c r="P159" s="22"/>
      <c r="Q159" s="95">
        <v>194072335</v>
      </c>
      <c r="R159" s="13" t="s">
        <v>187</v>
      </c>
      <c r="S159" s="95">
        <f t="shared" si="29"/>
        <v>-5813725.3400000036</v>
      </c>
      <c r="T159" s="34"/>
      <c r="U159" s="86" t="s">
        <v>120</v>
      </c>
      <c r="V159" s="22"/>
      <c r="W159" s="6">
        <v>70</v>
      </c>
      <c r="X159" s="7" t="s">
        <v>34</v>
      </c>
      <c r="Y159" s="81" t="s">
        <v>85</v>
      </c>
      <c r="Z159" s="22"/>
      <c r="AA159" s="80">
        <v>-90</v>
      </c>
      <c r="AB159" s="22"/>
      <c r="AC159" s="95">
        <v>250117336</v>
      </c>
      <c r="AD159" s="13" t="s">
        <v>187</v>
      </c>
      <c r="AE159" s="95">
        <f t="shared" si="30"/>
        <v>-61858726.340000004</v>
      </c>
    </row>
    <row r="160" spans="1:31" s="101" customFormat="1" x14ac:dyDescent="0.25">
      <c r="A160" s="1">
        <v>367.2</v>
      </c>
      <c r="B160" s="2"/>
      <c r="C160" s="2" t="s">
        <v>135</v>
      </c>
      <c r="D160" s="103"/>
      <c r="E160" s="24">
        <v>951798.83</v>
      </c>
      <c r="F160" s="22"/>
      <c r="G160" s="95">
        <v>847710.39</v>
      </c>
      <c r="H160" s="22"/>
      <c r="I160" s="86" t="s">
        <v>120</v>
      </c>
      <c r="J160" s="22"/>
      <c r="K160" s="6">
        <v>70</v>
      </c>
      <c r="L160" s="2" t="s">
        <v>34</v>
      </c>
      <c r="M160" s="2" t="s">
        <v>90</v>
      </c>
      <c r="N160" s="22"/>
      <c r="O160" s="80">
        <v>-110</v>
      </c>
      <c r="P160" s="22"/>
      <c r="Q160" s="95">
        <v>1262679</v>
      </c>
      <c r="R160" s="13" t="s">
        <v>187</v>
      </c>
      <c r="S160" s="95">
        <f t="shared" si="29"/>
        <v>-414968.61</v>
      </c>
      <c r="T160" s="34"/>
      <c r="U160" s="86">
        <v>51471</v>
      </c>
      <c r="V160" s="22"/>
      <c r="W160" s="51" t="s">
        <v>190</v>
      </c>
      <c r="X160" s="52"/>
      <c r="Y160" s="52"/>
      <c r="Z160" s="22"/>
      <c r="AA160" s="80">
        <v>-110</v>
      </c>
      <c r="AB160" s="22"/>
      <c r="AC160" s="95">
        <v>847710.39</v>
      </c>
      <c r="AD160" s="13" t="s">
        <v>184</v>
      </c>
      <c r="AE160" s="95">
        <f t="shared" si="30"/>
        <v>0</v>
      </c>
    </row>
    <row r="161" spans="1:31" s="101" customFormat="1" x14ac:dyDescent="0.25">
      <c r="A161" s="1">
        <v>367.3</v>
      </c>
      <c r="B161" s="2"/>
      <c r="C161" s="2" t="s">
        <v>136</v>
      </c>
      <c r="D161" s="103"/>
      <c r="E161" s="24">
        <v>31019404.73</v>
      </c>
      <c r="F161" s="22"/>
      <c r="G161" s="95">
        <v>17308415.609999999</v>
      </c>
      <c r="H161" s="22"/>
      <c r="I161" s="86" t="s">
        <v>120</v>
      </c>
      <c r="J161" s="22"/>
      <c r="K161" s="6">
        <v>90</v>
      </c>
      <c r="L161" s="2" t="s">
        <v>34</v>
      </c>
      <c r="M161" s="2" t="s">
        <v>81</v>
      </c>
      <c r="N161" s="22"/>
      <c r="O161" s="80">
        <v>-85</v>
      </c>
      <c r="P161" s="22"/>
      <c r="Q161" s="95">
        <v>20314654</v>
      </c>
      <c r="R161" s="13" t="s">
        <v>187</v>
      </c>
      <c r="S161" s="95">
        <f t="shared" si="29"/>
        <v>-3006238.3900000006</v>
      </c>
      <c r="T161" s="34"/>
      <c r="U161" s="86" t="s">
        <v>120</v>
      </c>
      <c r="V161" s="22"/>
      <c r="W161" s="6">
        <v>90</v>
      </c>
      <c r="X161" s="7" t="s">
        <v>34</v>
      </c>
      <c r="Y161" s="81" t="s">
        <v>81</v>
      </c>
      <c r="Z161" s="22"/>
      <c r="AA161" s="80">
        <v>-90</v>
      </c>
      <c r="AB161" s="22"/>
      <c r="AC161" s="95">
        <v>20863702</v>
      </c>
      <c r="AD161" s="13" t="s">
        <v>187</v>
      </c>
      <c r="AE161" s="95">
        <f t="shared" si="30"/>
        <v>-3555286.3900000006</v>
      </c>
    </row>
    <row r="162" spans="1:31" s="101" customFormat="1" x14ac:dyDescent="0.25">
      <c r="A162" s="1">
        <v>367.4</v>
      </c>
      <c r="B162" s="2"/>
      <c r="C162" s="2" t="s">
        <v>137</v>
      </c>
      <c r="D162" s="103"/>
      <c r="E162" s="24">
        <v>1027310.47</v>
      </c>
      <c r="F162" s="22"/>
      <c r="G162" s="95">
        <v>2981078.79</v>
      </c>
      <c r="H162" s="22"/>
      <c r="I162" s="86" t="s">
        <v>120</v>
      </c>
      <c r="J162" s="22"/>
      <c r="K162" s="6"/>
      <c r="L162" s="65" t="s">
        <v>34</v>
      </c>
      <c r="M162" s="2"/>
      <c r="N162" s="6"/>
      <c r="O162" s="80" t="s">
        <v>34</v>
      </c>
      <c r="P162" s="22"/>
      <c r="Q162" s="18">
        <v>2981078.79</v>
      </c>
      <c r="R162" s="13" t="s">
        <v>184</v>
      </c>
      <c r="S162" s="18">
        <f t="shared" si="29"/>
        <v>0</v>
      </c>
      <c r="T162" s="34"/>
      <c r="U162" s="86" t="s">
        <v>120</v>
      </c>
      <c r="V162" s="28"/>
      <c r="W162" s="6"/>
      <c r="X162" s="2" t="s">
        <v>34</v>
      </c>
      <c r="Y162" s="81"/>
      <c r="Z162" s="28"/>
      <c r="AA162" s="80" t="s">
        <v>34</v>
      </c>
      <c r="AB162" s="28"/>
      <c r="AC162" s="18">
        <v>2981078.79</v>
      </c>
      <c r="AD162" s="13" t="s">
        <v>184</v>
      </c>
      <c r="AE162" s="18">
        <f t="shared" si="30"/>
        <v>0</v>
      </c>
    </row>
    <row r="163" spans="1:31" s="101" customFormat="1" x14ac:dyDescent="0.25">
      <c r="A163" s="1">
        <v>368</v>
      </c>
      <c r="B163" s="2"/>
      <c r="C163" s="2" t="s">
        <v>138</v>
      </c>
      <c r="D163" s="103"/>
      <c r="E163" s="24">
        <v>5938230.4699999997</v>
      </c>
      <c r="F163" s="22"/>
      <c r="G163" s="95">
        <v>9394354.6600000001</v>
      </c>
      <c r="H163" s="22"/>
      <c r="I163" s="86" t="s">
        <v>120</v>
      </c>
      <c r="J163" s="22"/>
      <c r="K163" s="6">
        <v>35</v>
      </c>
      <c r="L163" s="2" t="s">
        <v>34</v>
      </c>
      <c r="M163" s="2" t="s">
        <v>139</v>
      </c>
      <c r="N163" s="22"/>
      <c r="O163" s="80">
        <v>-20</v>
      </c>
      <c r="P163" s="22"/>
      <c r="Q163" s="95">
        <v>4338486</v>
      </c>
      <c r="R163" s="13" t="s">
        <v>187</v>
      </c>
      <c r="S163" s="95">
        <f t="shared" si="29"/>
        <v>5055868.66</v>
      </c>
      <c r="T163" s="34"/>
      <c r="U163" s="86" t="s">
        <v>120</v>
      </c>
      <c r="V163" s="22"/>
      <c r="W163" s="6">
        <v>35</v>
      </c>
      <c r="X163" s="7" t="s">
        <v>34</v>
      </c>
      <c r="Y163" s="81" t="s">
        <v>139</v>
      </c>
      <c r="Z163" s="22"/>
      <c r="AA163" s="80">
        <v>-30</v>
      </c>
      <c r="AB163" s="22"/>
      <c r="AC163" s="95">
        <v>4700026</v>
      </c>
      <c r="AD163" s="13" t="s">
        <v>187</v>
      </c>
      <c r="AE163" s="95">
        <f t="shared" si="30"/>
        <v>4694328.66</v>
      </c>
    </row>
    <row r="164" spans="1:31" s="101" customFormat="1" x14ac:dyDescent="0.25">
      <c r="A164" s="1">
        <v>369</v>
      </c>
      <c r="B164" s="2"/>
      <c r="C164" s="2" t="s">
        <v>128</v>
      </c>
      <c r="D164" s="103"/>
      <c r="E164" s="29">
        <v>202676643.68000001</v>
      </c>
      <c r="F164" s="22"/>
      <c r="G164" s="16">
        <v>46072151.030000001</v>
      </c>
      <c r="H164" s="22"/>
      <c r="I164" s="86" t="s">
        <v>120</v>
      </c>
      <c r="J164" s="22"/>
      <c r="K164" s="6">
        <v>50</v>
      </c>
      <c r="L164" s="2" t="s">
        <v>34</v>
      </c>
      <c r="M164" s="2" t="s">
        <v>76</v>
      </c>
      <c r="N164" s="22"/>
      <c r="O164" s="80">
        <v>-30</v>
      </c>
      <c r="P164" s="22"/>
      <c r="Q164" s="16">
        <v>50037267</v>
      </c>
      <c r="R164" s="13" t="s">
        <v>187</v>
      </c>
      <c r="S164" s="16">
        <f t="shared" si="29"/>
        <v>-3965115.9699999988</v>
      </c>
      <c r="T164" s="34"/>
      <c r="U164" s="86" t="s">
        <v>120</v>
      </c>
      <c r="V164" s="22"/>
      <c r="W164" s="6">
        <v>40</v>
      </c>
      <c r="X164" s="7" t="s">
        <v>34</v>
      </c>
      <c r="Y164" s="81" t="s">
        <v>90</v>
      </c>
      <c r="Z164" s="22"/>
      <c r="AA164" s="80">
        <v>-30</v>
      </c>
      <c r="AB164" s="22"/>
      <c r="AC164" s="16">
        <v>62557460</v>
      </c>
      <c r="AD164" s="13" t="s">
        <v>187</v>
      </c>
      <c r="AE164" s="16">
        <f t="shared" si="30"/>
        <v>-16485308.969999999</v>
      </c>
    </row>
    <row r="165" spans="1:31" s="101" customFormat="1" x14ac:dyDescent="0.25">
      <c r="A165" s="1"/>
      <c r="B165" s="2"/>
      <c r="C165" s="2"/>
      <c r="D165" s="103"/>
      <c r="E165" s="24"/>
      <c r="F165" s="22"/>
      <c r="G165" s="95"/>
      <c r="H165" s="22"/>
      <c r="I165" s="22"/>
      <c r="J165" s="22"/>
      <c r="K165" s="6"/>
      <c r="L165" s="22"/>
      <c r="M165" s="2"/>
      <c r="N165" s="22"/>
      <c r="O165" s="80"/>
      <c r="P165" s="22"/>
      <c r="Q165" s="30"/>
      <c r="R165" s="30"/>
      <c r="S165" s="30"/>
      <c r="T165" s="34"/>
      <c r="U165" s="22"/>
      <c r="V165" s="22"/>
      <c r="W165" s="6"/>
      <c r="X165" s="2"/>
      <c r="Y165" s="81"/>
      <c r="Z165" s="22"/>
      <c r="AA165" s="80"/>
      <c r="AB165" s="22"/>
      <c r="AC165" s="30"/>
      <c r="AD165" s="13"/>
      <c r="AE165" s="30"/>
    </row>
    <row r="166" spans="1:31" s="101" customFormat="1" ht="15.6" x14ac:dyDescent="0.3">
      <c r="A166" s="70"/>
      <c r="B166" s="72" t="s">
        <v>86</v>
      </c>
      <c r="C166" s="72"/>
      <c r="D166" s="103"/>
      <c r="E166" s="31">
        <f>SUBTOTAL(9,E157:E164)</f>
        <v>898456539.3900001</v>
      </c>
      <c r="F166" s="22"/>
      <c r="G166" s="108">
        <f>SUBTOTAL(9,G157:G164)</f>
        <v>272758774.05999994</v>
      </c>
      <c r="H166" s="22"/>
      <c r="I166" s="22"/>
      <c r="J166" s="22"/>
      <c r="K166" s="6"/>
      <c r="L166" s="22"/>
      <c r="M166" s="2"/>
      <c r="N166" s="22"/>
      <c r="O166" s="80"/>
      <c r="P166" s="22"/>
      <c r="Q166" s="108">
        <f>SUBTOTAL(9,Q157:Q164)</f>
        <v>284415481.78999996</v>
      </c>
      <c r="R166" s="30"/>
      <c r="S166" s="108">
        <f>SUBTOTAL(9,S157:S164)</f>
        <v>-11656707.730000002</v>
      </c>
      <c r="T166" s="34"/>
      <c r="U166" s="22"/>
      <c r="V166" s="22"/>
      <c r="W166" s="6"/>
      <c r="X166" s="72"/>
      <c r="Y166" s="81"/>
      <c r="Z166" s="22"/>
      <c r="AA166" s="80"/>
      <c r="AB166" s="22"/>
      <c r="AC166" s="108">
        <f>SUBTOTAL(9,AC157:AC164)</f>
        <v>355220734.18000001</v>
      </c>
      <c r="AD166" s="13"/>
      <c r="AE166" s="108">
        <f>SUBTOTAL(9,AE157:AE164)</f>
        <v>-82461960.120000005</v>
      </c>
    </row>
    <row r="167" spans="1:31" s="101" customFormat="1" ht="15.6" x14ac:dyDescent="0.3">
      <c r="A167" s="1"/>
      <c r="B167" s="94"/>
      <c r="C167" s="2"/>
      <c r="D167" s="103"/>
      <c r="E167" s="24"/>
      <c r="F167" s="22"/>
      <c r="G167" s="95"/>
      <c r="H167" s="22"/>
      <c r="I167" s="22"/>
      <c r="J167" s="22"/>
      <c r="K167" s="6"/>
      <c r="L167" s="22"/>
      <c r="M167" s="2"/>
      <c r="N167" s="22"/>
      <c r="O167" s="80"/>
      <c r="P167" s="22"/>
      <c r="Q167" s="30"/>
      <c r="R167" s="30"/>
      <c r="S167" s="30"/>
      <c r="T167" s="34"/>
      <c r="U167" s="22"/>
      <c r="V167" s="22"/>
      <c r="W167" s="6"/>
      <c r="X167" s="2"/>
      <c r="Y167" s="81"/>
      <c r="Z167" s="22"/>
      <c r="AA167" s="80"/>
      <c r="AB167" s="22"/>
      <c r="AC167" s="30"/>
      <c r="AD167" s="13"/>
      <c r="AE167" s="30"/>
    </row>
    <row r="168" spans="1:31" s="101" customFormat="1" ht="15.6" x14ac:dyDescent="0.3">
      <c r="A168" s="1"/>
      <c r="B168" s="72" t="s">
        <v>87</v>
      </c>
      <c r="C168" s="2"/>
      <c r="D168" s="103"/>
      <c r="E168" s="24"/>
      <c r="F168" s="22"/>
      <c r="G168" s="95"/>
      <c r="H168" s="22"/>
      <c r="I168" s="22"/>
      <c r="J168" s="22"/>
      <c r="K168" s="6"/>
      <c r="L168" s="22"/>
      <c r="M168" s="2"/>
      <c r="N168" s="22"/>
      <c r="O168" s="80"/>
      <c r="P168" s="22"/>
      <c r="Q168" s="30"/>
      <c r="R168" s="30"/>
      <c r="S168" s="30"/>
      <c r="T168" s="34"/>
      <c r="U168" s="22"/>
      <c r="V168" s="22"/>
      <c r="W168" s="6"/>
      <c r="X168" s="2"/>
      <c r="Y168" s="81"/>
      <c r="Z168" s="22"/>
      <c r="AA168" s="80"/>
      <c r="AB168" s="22"/>
      <c r="AC168" s="30"/>
      <c r="AD168" s="13"/>
      <c r="AE168" s="30"/>
    </row>
    <row r="169" spans="1:31" s="101" customFormat="1" x14ac:dyDescent="0.25">
      <c r="A169" s="1">
        <v>371</v>
      </c>
      <c r="B169" s="2"/>
      <c r="C169" s="2" t="s">
        <v>140</v>
      </c>
      <c r="D169" s="103"/>
      <c r="E169" s="32">
        <v>1238997.68</v>
      </c>
      <c r="F169" s="28"/>
      <c r="G169" s="18">
        <v>0</v>
      </c>
      <c r="H169" s="28"/>
      <c r="I169" s="86" t="s">
        <v>120</v>
      </c>
      <c r="J169" s="28"/>
      <c r="K169" s="6"/>
      <c r="L169" s="2" t="s">
        <v>34</v>
      </c>
      <c r="M169" s="2"/>
      <c r="N169" s="28"/>
      <c r="O169" s="80" t="s">
        <v>34</v>
      </c>
      <c r="P169" s="28"/>
      <c r="Q169" s="18">
        <v>0</v>
      </c>
      <c r="R169" s="13"/>
      <c r="S169" s="18">
        <f t="shared" ref="S169:S183" si="31">+$G169-Q169</f>
        <v>0</v>
      </c>
      <c r="T169" s="28"/>
      <c r="U169" s="86" t="s">
        <v>120</v>
      </c>
      <c r="V169" s="28"/>
      <c r="W169" s="6"/>
      <c r="X169" s="2" t="s">
        <v>34</v>
      </c>
      <c r="Y169" s="81"/>
      <c r="Z169" s="28"/>
      <c r="AA169" s="80" t="s">
        <v>34</v>
      </c>
      <c r="AB169" s="28"/>
      <c r="AC169" s="18">
        <v>0</v>
      </c>
      <c r="AD169" s="13"/>
      <c r="AE169" s="18">
        <f t="shared" ref="AE169:AE183" si="32">+$G169-AC169</f>
        <v>0</v>
      </c>
    </row>
    <row r="170" spans="1:31" s="101" customFormat="1" x14ac:dyDescent="0.25">
      <c r="A170" s="1">
        <v>376.11</v>
      </c>
      <c r="B170" s="2"/>
      <c r="C170" s="2" t="s">
        <v>135</v>
      </c>
      <c r="D170" s="103"/>
      <c r="E170" s="24">
        <v>32613018.969999999</v>
      </c>
      <c r="F170" s="22"/>
      <c r="G170" s="95">
        <v>23364036.529999997</v>
      </c>
      <c r="H170" s="22"/>
      <c r="I170" s="86" t="s">
        <v>120</v>
      </c>
      <c r="J170" s="22"/>
      <c r="K170" s="6">
        <v>70</v>
      </c>
      <c r="L170" s="2" t="s">
        <v>34</v>
      </c>
      <c r="M170" s="2" t="s">
        <v>90</v>
      </c>
      <c r="N170" s="22"/>
      <c r="O170" s="80">
        <v>-110</v>
      </c>
      <c r="P170" s="22"/>
      <c r="Q170" s="95">
        <v>38316643</v>
      </c>
      <c r="R170" s="13" t="s">
        <v>187</v>
      </c>
      <c r="S170" s="95">
        <f t="shared" si="31"/>
        <v>-14952606.470000003</v>
      </c>
      <c r="T170" s="34"/>
      <c r="U170" s="86">
        <v>51471</v>
      </c>
      <c r="V170" s="22"/>
      <c r="W170" s="51" t="s">
        <v>190</v>
      </c>
      <c r="X170" s="52"/>
      <c r="Y170" s="52"/>
      <c r="Z170" s="22"/>
      <c r="AA170" s="80">
        <v>-110</v>
      </c>
      <c r="AB170" s="22"/>
      <c r="AC170" s="95">
        <v>23364036.529999997</v>
      </c>
      <c r="AD170" s="13" t="s">
        <v>184</v>
      </c>
      <c r="AE170" s="95">
        <f t="shared" si="32"/>
        <v>0</v>
      </c>
    </row>
    <row r="171" spans="1:31" s="101" customFormat="1" x14ac:dyDescent="0.25">
      <c r="A171" s="1">
        <v>376.12</v>
      </c>
      <c r="B171" s="2"/>
      <c r="C171" s="2" t="s">
        <v>133</v>
      </c>
      <c r="D171" s="103"/>
      <c r="E171" s="24">
        <v>5058593239.8800001</v>
      </c>
      <c r="F171" s="22"/>
      <c r="G171" s="95">
        <v>754388383.74697328</v>
      </c>
      <c r="H171" s="22"/>
      <c r="I171" s="86" t="s">
        <v>120</v>
      </c>
      <c r="J171" s="22"/>
      <c r="K171" s="6">
        <v>85</v>
      </c>
      <c r="L171" s="2" t="s">
        <v>34</v>
      </c>
      <c r="M171" s="2" t="s">
        <v>74</v>
      </c>
      <c r="N171" s="22"/>
      <c r="O171" s="80">
        <v>-85</v>
      </c>
      <c r="P171" s="22"/>
      <c r="Q171" s="95">
        <v>870276347</v>
      </c>
      <c r="R171" s="13" t="s">
        <v>187</v>
      </c>
      <c r="S171" s="95">
        <f t="shared" si="31"/>
        <v>-115887963.25302672</v>
      </c>
      <c r="T171" s="34"/>
      <c r="U171" s="86" t="s">
        <v>120</v>
      </c>
      <c r="V171" s="22"/>
      <c r="W171" s="6">
        <v>70</v>
      </c>
      <c r="X171" s="7" t="s">
        <v>34</v>
      </c>
      <c r="Y171" s="81" t="s">
        <v>85</v>
      </c>
      <c r="Z171" s="22"/>
      <c r="AA171" s="80">
        <v>-90</v>
      </c>
      <c r="AB171" s="22"/>
      <c r="AC171" s="95">
        <v>1130486708</v>
      </c>
      <c r="AD171" s="13" t="s">
        <v>187</v>
      </c>
      <c r="AE171" s="95">
        <f t="shared" si="32"/>
        <v>-376098324.25302672</v>
      </c>
    </row>
    <row r="172" spans="1:31" s="101" customFormat="1" x14ac:dyDescent="0.25">
      <c r="A172" s="1">
        <v>376.12</v>
      </c>
      <c r="B172" s="2"/>
      <c r="C172" s="2" t="s">
        <v>134</v>
      </c>
      <c r="D172" s="103"/>
      <c r="E172" s="24">
        <v>10639637.970000001</v>
      </c>
      <c r="F172" s="22"/>
      <c r="G172" s="95">
        <v>11344929.183026774</v>
      </c>
      <c r="H172" s="22"/>
      <c r="I172" s="86" t="s">
        <v>120</v>
      </c>
      <c r="J172" s="22"/>
      <c r="K172" s="6">
        <v>85</v>
      </c>
      <c r="L172" s="2" t="s">
        <v>34</v>
      </c>
      <c r="M172" s="2" t="s">
        <v>74</v>
      </c>
      <c r="N172" s="22"/>
      <c r="O172" s="80">
        <v>-85</v>
      </c>
      <c r="P172" s="22"/>
      <c r="Q172" s="95">
        <v>14233103</v>
      </c>
      <c r="R172" s="13" t="s">
        <v>187</v>
      </c>
      <c r="S172" s="95">
        <f t="shared" si="31"/>
        <v>-2888173.8169732261</v>
      </c>
      <c r="T172" s="34"/>
      <c r="U172" s="86">
        <v>51471</v>
      </c>
      <c r="V172" s="22"/>
      <c r="W172" s="51" t="s">
        <v>190</v>
      </c>
      <c r="X172" s="52"/>
      <c r="Y172" s="52"/>
      <c r="Z172" s="22"/>
      <c r="AA172" s="80">
        <v>-90</v>
      </c>
      <c r="AB172" s="22"/>
      <c r="AC172" s="95">
        <v>11344929.183026774</v>
      </c>
      <c r="AD172" s="13" t="s">
        <v>184</v>
      </c>
      <c r="AE172" s="95">
        <f t="shared" si="32"/>
        <v>0</v>
      </c>
    </row>
    <row r="173" spans="1:31" s="101" customFormat="1" x14ac:dyDescent="0.25">
      <c r="A173" s="1">
        <v>376.13</v>
      </c>
      <c r="B173" s="2"/>
      <c r="C173" s="2" t="s">
        <v>141</v>
      </c>
      <c r="D173" s="103"/>
      <c r="E173" s="32">
        <v>2237968.02</v>
      </c>
      <c r="F173" s="22"/>
      <c r="G173" s="95">
        <v>-2507484.0600000005</v>
      </c>
      <c r="H173" s="22"/>
      <c r="I173" s="86" t="s">
        <v>120</v>
      </c>
      <c r="J173" s="22"/>
      <c r="K173" s="6">
        <v>85</v>
      </c>
      <c r="L173" s="2" t="s">
        <v>34</v>
      </c>
      <c r="M173" s="2" t="s">
        <v>74</v>
      </c>
      <c r="N173" s="22"/>
      <c r="O173" s="80" t="s">
        <v>34</v>
      </c>
      <c r="P173" s="22"/>
      <c r="Q173" s="18">
        <v>-2507484.0600000005</v>
      </c>
      <c r="R173" s="13" t="s">
        <v>184</v>
      </c>
      <c r="S173" s="18">
        <f t="shared" si="31"/>
        <v>0</v>
      </c>
      <c r="T173" s="34"/>
      <c r="U173" s="86" t="s">
        <v>120</v>
      </c>
      <c r="V173" s="22"/>
      <c r="W173" s="6">
        <v>0</v>
      </c>
      <c r="X173" s="2" t="s">
        <v>34</v>
      </c>
      <c r="Y173" s="81" t="s">
        <v>186</v>
      </c>
      <c r="Z173" s="22"/>
      <c r="AA173" s="80">
        <v>0</v>
      </c>
      <c r="AB173" s="22"/>
      <c r="AC173" s="18">
        <v>-2507484.0600000005</v>
      </c>
      <c r="AD173" s="13" t="s">
        <v>184</v>
      </c>
      <c r="AE173" s="18">
        <f t="shared" si="32"/>
        <v>0</v>
      </c>
    </row>
    <row r="174" spans="1:31" s="101" customFormat="1" x14ac:dyDescent="0.25">
      <c r="A174" s="1">
        <v>376.14</v>
      </c>
      <c r="B174" s="2"/>
      <c r="C174" s="2" t="s">
        <v>142</v>
      </c>
      <c r="D174" s="103"/>
      <c r="E174" s="32">
        <v>19602.89</v>
      </c>
      <c r="F174" s="22"/>
      <c r="G174" s="95">
        <v>-8511404.9199999999</v>
      </c>
      <c r="H174" s="22"/>
      <c r="I174" s="86" t="s">
        <v>120</v>
      </c>
      <c r="J174" s="22"/>
      <c r="K174" s="6">
        <v>70</v>
      </c>
      <c r="L174" s="2" t="s">
        <v>34</v>
      </c>
      <c r="M174" s="2" t="s">
        <v>90</v>
      </c>
      <c r="N174" s="22"/>
      <c r="O174" s="80" t="s">
        <v>34</v>
      </c>
      <c r="P174" s="22"/>
      <c r="Q174" s="18">
        <v>-8511404.9199999999</v>
      </c>
      <c r="R174" s="13" t="s">
        <v>184</v>
      </c>
      <c r="S174" s="18">
        <f t="shared" si="31"/>
        <v>0</v>
      </c>
      <c r="T174" s="34"/>
      <c r="U174" s="86" t="s">
        <v>120</v>
      </c>
      <c r="V174" s="22"/>
      <c r="W174" s="6">
        <v>0</v>
      </c>
      <c r="X174" s="2" t="s">
        <v>34</v>
      </c>
      <c r="Y174" s="81" t="s">
        <v>186</v>
      </c>
      <c r="Z174" s="22"/>
      <c r="AA174" s="80">
        <v>0</v>
      </c>
      <c r="AB174" s="22"/>
      <c r="AC174" s="18">
        <v>-8511404.9199999999</v>
      </c>
      <c r="AD174" s="13" t="s">
        <v>184</v>
      </c>
      <c r="AE174" s="18">
        <f t="shared" si="32"/>
        <v>0</v>
      </c>
    </row>
    <row r="175" spans="1:31" s="101" customFormat="1" x14ac:dyDescent="0.25">
      <c r="A175" s="1">
        <v>380.1</v>
      </c>
      <c r="B175" s="2"/>
      <c r="C175" s="2" t="s">
        <v>143</v>
      </c>
      <c r="D175" s="103"/>
      <c r="E175" s="24">
        <v>2690737294.8699999</v>
      </c>
      <c r="F175" s="22"/>
      <c r="G175" s="95">
        <v>505198370.20277238</v>
      </c>
      <c r="H175" s="22"/>
      <c r="I175" s="86" t="s">
        <v>120</v>
      </c>
      <c r="J175" s="22"/>
      <c r="K175" s="6">
        <v>60</v>
      </c>
      <c r="L175" s="2" t="s">
        <v>34</v>
      </c>
      <c r="M175" s="2" t="s">
        <v>94</v>
      </c>
      <c r="N175" s="22"/>
      <c r="O175" s="80">
        <v>-55</v>
      </c>
      <c r="P175" s="22"/>
      <c r="Q175" s="95">
        <v>651365876</v>
      </c>
      <c r="R175" s="13" t="s">
        <v>187</v>
      </c>
      <c r="S175" s="95">
        <f t="shared" si="31"/>
        <v>-146167505.79722762</v>
      </c>
      <c r="T175" s="34"/>
      <c r="U175" s="86" t="s">
        <v>120</v>
      </c>
      <c r="V175" s="22"/>
      <c r="W175" s="6">
        <v>50</v>
      </c>
      <c r="X175" s="7" t="s">
        <v>34</v>
      </c>
      <c r="Y175" s="81" t="s">
        <v>90</v>
      </c>
      <c r="Z175" s="22"/>
      <c r="AA175" s="80">
        <v>-70</v>
      </c>
      <c r="AB175" s="22"/>
      <c r="AC175" s="95">
        <v>932268986</v>
      </c>
      <c r="AD175" s="13" t="s">
        <v>187</v>
      </c>
      <c r="AE175" s="95">
        <f t="shared" si="32"/>
        <v>-427070615.79722762</v>
      </c>
    </row>
    <row r="176" spans="1:31" s="101" customFormat="1" x14ac:dyDescent="0.25">
      <c r="A176" s="1">
        <v>380.1</v>
      </c>
      <c r="B176" s="2"/>
      <c r="C176" s="2" t="s">
        <v>144</v>
      </c>
      <c r="D176" s="103"/>
      <c r="E176" s="24">
        <v>27652610.41</v>
      </c>
      <c r="F176" s="22"/>
      <c r="G176" s="95">
        <v>24209227.577227652</v>
      </c>
      <c r="H176" s="22"/>
      <c r="I176" s="86" t="s">
        <v>120</v>
      </c>
      <c r="J176" s="22"/>
      <c r="K176" s="6">
        <v>60</v>
      </c>
      <c r="L176" s="2" t="s">
        <v>34</v>
      </c>
      <c r="M176" s="2" t="s">
        <v>94</v>
      </c>
      <c r="N176" s="22"/>
      <c r="O176" s="80">
        <v>-55</v>
      </c>
      <c r="P176" s="22"/>
      <c r="Q176" s="95">
        <v>27515657</v>
      </c>
      <c r="R176" s="13" t="s">
        <v>187</v>
      </c>
      <c r="S176" s="95">
        <f t="shared" si="31"/>
        <v>-3306429.4227723479</v>
      </c>
      <c r="T176" s="34"/>
      <c r="U176" s="86">
        <v>51471</v>
      </c>
      <c r="V176" s="22"/>
      <c r="W176" s="51" t="s">
        <v>190</v>
      </c>
      <c r="X176" s="52"/>
      <c r="Y176" s="52"/>
      <c r="Z176" s="22"/>
      <c r="AA176" s="80">
        <v>-70</v>
      </c>
      <c r="AB176" s="22"/>
      <c r="AC176" s="95">
        <v>20285450.033136535</v>
      </c>
      <c r="AD176" s="13" t="s">
        <v>184</v>
      </c>
      <c r="AE176" s="95">
        <f t="shared" si="32"/>
        <v>3923777.5440911166</v>
      </c>
    </row>
    <row r="177" spans="1:31" s="101" customFormat="1" x14ac:dyDescent="0.25">
      <c r="A177" s="1">
        <v>380.2</v>
      </c>
      <c r="B177" s="2"/>
      <c r="C177" s="2" t="s">
        <v>145</v>
      </c>
      <c r="D177" s="103"/>
      <c r="E177" s="24">
        <v>11550361.210000001</v>
      </c>
      <c r="F177" s="22"/>
      <c r="G177" s="95">
        <v>15342188.560000001</v>
      </c>
      <c r="H177" s="22"/>
      <c r="I177" s="86" t="s">
        <v>120</v>
      </c>
      <c r="J177" s="22"/>
      <c r="K177" s="6"/>
      <c r="L177" s="65" t="s">
        <v>34</v>
      </c>
      <c r="M177" s="2"/>
      <c r="N177" s="6"/>
      <c r="O177" s="80" t="s">
        <v>34</v>
      </c>
      <c r="P177" s="22"/>
      <c r="Q177" s="18">
        <v>15342188.560000001</v>
      </c>
      <c r="R177" s="13" t="s">
        <v>184</v>
      </c>
      <c r="S177" s="18">
        <f t="shared" si="31"/>
        <v>0</v>
      </c>
      <c r="T177" s="34"/>
      <c r="U177" s="86" t="s">
        <v>120</v>
      </c>
      <c r="V177" s="28"/>
      <c r="W177" s="6"/>
      <c r="X177" s="2" t="s">
        <v>34</v>
      </c>
      <c r="Y177" s="81"/>
      <c r="Z177" s="28"/>
      <c r="AA177" s="80" t="s">
        <v>34</v>
      </c>
      <c r="AB177" s="28"/>
      <c r="AC177" s="18">
        <v>15342188.560000001</v>
      </c>
      <c r="AD177" s="13" t="s">
        <v>184</v>
      </c>
      <c r="AE177" s="18">
        <f t="shared" si="32"/>
        <v>0</v>
      </c>
    </row>
    <row r="178" spans="1:31" s="101" customFormat="1" x14ac:dyDescent="0.25">
      <c r="A178" s="1">
        <v>381</v>
      </c>
      <c r="B178" s="2"/>
      <c r="C178" s="2" t="s">
        <v>146</v>
      </c>
      <c r="D178" s="103"/>
      <c r="E178" s="24">
        <v>263408468.81</v>
      </c>
      <c r="F178" s="22"/>
      <c r="G178" s="95">
        <v>30014075.600000001</v>
      </c>
      <c r="H178" s="22"/>
      <c r="I178" s="86" t="s">
        <v>120</v>
      </c>
      <c r="J178" s="22"/>
      <c r="K178" s="6">
        <v>35</v>
      </c>
      <c r="L178" s="7" t="s">
        <v>34</v>
      </c>
      <c r="M178" s="2" t="s">
        <v>95</v>
      </c>
      <c r="N178" s="22"/>
      <c r="O178" s="80">
        <v>-10</v>
      </c>
      <c r="P178" s="22"/>
      <c r="Q178" s="95">
        <v>50772582</v>
      </c>
      <c r="R178" s="13" t="s">
        <v>187</v>
      </c>
      <c r="S178" s="95">
        <f t="shared" si="31"/>
        <v>-20758506.399999999</v>
      </c>
      <c r="T178" s="34"/>
      <c r="U178" s="86" t="s">
        <v>120</v>
      </c>
      <c r="V178" s="22"/>
      <c r="W178" s="6">
        <v>30</v>
      </c>
      <c r="X178" s="7" t="s">
        <v>34</v>
      </c>
      <c r="Y178" s="81" t="s">
        <v>95</v>
      </c>
      <c r="Z178" s="22"/>
      <c r="AA178" s="80">
        <v>-10</v>
      </c>
      <c r="AB178" s="22"/>
      <c r="AC178" s="95">
        <v>58327452</v>
      </c>
      <c r="AD178" s="13" t="s">
        <v>187</v>
      </c>
      <c r="AE178" s="95">
        <f t="shared" si="32"/>
        <v>-28313376.399999999</v>
      </c>
    </row>
    <row r="179" spans="1:31" s="101" customFormat="1" x14ac:dyDescent="0.25">
      <c r="A179" s="1">
        <v>381.1</v>
      </c>
      <c r="B179" s="2"/>
      <c r="C179" s="2" t="s">
        <v>147</v>
      </c>
      <c r="D179" s="103"/>
      <c r="E179" s="24">
        <v>15861286.369999999</v>
      </c>
      <c r="F179" s="22"/>
      <c r="G179" s="95">
        <v>816520.76</v>
      </c>
      <c r="H179" s="22"/>
      <c r="I179" s="86"/>
      <c r="J179" s="22"/>
      <c r="K179" s="6">
        <v>20</v>
      </c>
      <c r="L179" s="7" t="s">
        <v>34</v>
      </c>
      <c r="M179" s="2" t="s">
        <v>107</v>
      </c>
      <c r="N179" s="22"/>
      <c r="O179" s="80">
        <v>0</v>
      </c>
      <c r="P179" s="22"/>
      <c r="Q179" s="95">
        <v>937188</v>
      </c>
      <c r="R179" s="13" t="s">
        <v>187</v>
      </c>
      <c r="S179" s="95">
        <f t="shared" si="31"/>
        <v>-120667.23999999999</v>
      </c>
      <c r="T179" s="22"/>
      <c r="U179" s="86" t="s">
        <v>120</v>
      </c>
      <c r="V179" s="22"/>
      <c r="W179" s="6">
        <v>20</v>
      </c>
      <c r="X179" s="7" t="s">
        <v>34</v>
      </c>
      <c r="Y179" s="81" t="s">
        <v>107</v>
      </c>
      <c r="Z179" s="22"/>
      <c r="AA179" s="80">
        <v>0</v>
      </c>
      <c r="AB179" s="22"/>
      <c r="AC179" s="95">
        <v>937188</v>
      </c>
      <c r="AD179" s="13" t="s">
        <v>187</v>
      </c>
      <c r="AE179" s="95">
        <f t="shared" si="32"/>
        <v>-120667.23999999999</v>
      </c>
    </row>
    <row r="180" spans="1:31" s="101" customFormat="1" x14ac:dyDescent="0.25">
      <c r="A180" s="1">
        <v>382</v>
      </c>
      <c r="B180" s="2"/>
      <c r="C180" s="2" t="s">
        <v>148</v>
      </c>
      <c r="D180" s="103"/>
      <c r="E180" s="24">
        <v>300273354.45999998</v>
      </c>
      <c r="F180" s="22"/>
      <c r="G180" s="95">
        <v>39175026.560000002</v>
      </c>
      <c r="H180" s="22"/>
      <c r="I180" s="86" t="s">
        <v>120</v>
      </c>
      <c r="J180" s="22"/>
      <c r="K180" s="6">
        <v>35</v>
      </c>
      <c r="L180" s="7" t="s">
        <v>34</v>
      </c>
      <c r="M180" s="2" t="s">
        <v>95</v>
      </c>
      <c r="N180" s="22"/>
      <c r="O180" s="80">
        <v>0</v>
      </c>
      <c r="P180" s="22"/>
      <c r="Q180" s="95">
        <v>55407128</v>
      </c>
      <c r="R180" s="13" t="s">
        <v>187</v>
      </c>
      <c r="S180" s="95">
        <f t="shared" si="31"/>
        <v>-16232101.439999998</v>
      </c>
      <c r="T180" s="22"/>
      <c r="U180" s="86" t="s">
        <v>120</v>
      </c>
      <c r="V180" s="22"/>
      <c r="W180" s="6">
        <v>30</v>
      </c>
      <c r="X180" s="7" t="s">
        <v>34</v>
      </c>
      <c r="Y180" s="81" t="s">
        <v>95</v>
      </c>
      <c r="Z180" s="22"/>
      <c r="AA180" s="80">
        <v>0</v>
      </c>
      <c r="AB180" s="22"/>
      <c r="AC180" s="95">
        <v>60445974.229055427</v>
      </c>
      <c r="AD180" s="20" t="s">
        <v>109</v>
      </c>
      <c r="AE180" s="95">
        <f t="shared" si="32"/>
        <v>-21270947.669055425</v>
      </c>
    </row>
    <row r="181" spans="1:31" s="101" customFormat="1" x14ac:dyDescent="0.25">
      <c r="A181" s="1">
        <v>382.1</v>
      </c>
      <c r="B181" s="2"/>
      <c r="C181" s="2" t="s">
        <v>149</v>
      </c>
      <c r="D181" s="103"/>
      <c r="E181" s="24">
        <v>42490589.159999996</v>
      </c>
      <c r="F181" s="22"/>
      <c r="G181" s="95">
        <v>2456216.71</v>
      </c>
      <c r="H181" s="22"/>
      <c r="I181" s="86"/>
      <c r="J181" s="22"/>
      <c r="K181" s="6">
        <v>20</v>
      </c>
      <c r="L181" s="7" t="s">
        <v>34</v>
      </c>
      <c r="M181" s="2" t="s">
        <v>107</v>
      </c>
      <c r="N181" s="22"/>
      <c r="O181" s="80">
        <v>0</v>
      </c>
      <c r="P181" s="22"/>
      <c r="Q181" s="95">
        <v>2512585</v>
      </c>
      <c r="R181" s="13" t="s">
        <v>187</v>
      </c>
      <c r="S181" s="95">
        <f t="shared" si="31"/>
        <v>-56368.290000000037</v>
      </c>
      <c r="T181" s="22"/>
      <c r="U181" s="86" t="s">
        <v>120</v>
      </c>
      <c r="V181" s="22"/>
      <c r="W181" s="6">
        <v>20</v>
      </c>
      <c r="X181" s="7" t="s">
        <v>34</v>
      </c>
      <c r="Y181" s="81" t="s">
        <v>107</v>
      </c>
      <c r="Z181" s="22"/>
      <c r="AA181" s="80">
        <v>0</v>
      </c>
      <c r="AB181" s="22"/>
      <c r="AC181" s="95">
        <v>2512585</v>
      </c>
      <c r="AD181" s="13" t="s">
        <v>187</v>
      </c>
      <c r="AE181" s="95">
        <f t="shared" si="32"/>
        <v>-56368.290000000037</v>
      </c>
    </row>
    <row r="182" spans="1:31" s="101" customFormat="1" x14ac:dyDescent="0.25">
      <c r="A182" s="1">
        <v>383</v>
      </c>
      <c r="B182" s="2"/>
      <c r="C182" s="2" t="s">
        <v>150</v>
      </c>
      <c r="D182" s="103"/>
      <c r="E182" s="24">
        <v>23942870.870000001</v>
      </c>
      <c r="F182" s="22"/>
      <c r="G182" s="95">
        <v>-6159070.7399999993</v>
      </c>
      <c r="H182" s="22"/>
      <c r="I182" s="86" t="s">
        <v>120</v>
      </c>
      <c r="J182" s="22"/>
      <c r="K182" s="6">
        <v>45</v>
      </c>
      <c r="L182" s="7" t="s">
        <v>34</v>
      </c>
      <c r="M182" s="2" t="s">
        <v>74</v>
      </c>
      <c r="N182" s="22"/>
      <c r="O182" s="80">
        <v>0</v>
      </c>
      <c r="P182" s="22"/>
      <c r="Q182" s="95">
        <v>6406070</v>
      </c>
      <c r="R182" s="13" t="s">
        <v>187</v>
      </c>
      <c r="S182" s="95">
        <f t="shared" si="31"/>
        <v>-12565140.739999998</v>
      </c>
      <c r="T182" s="22"/>
      <c r="U182" s="86" t="s">
        <v>120</v>
      </c>
      <c r="V182" s="22"/>
      <c r="W182" s="6">
        <v>35</v>
      </c>
      <c r="X182" s="7" t="s">
        <v>34</v>
      </c>
      <c r="Y182" s="81" t="s">
        <v>139</v>
      </c>
      <c r="Z182" s="22"/>
      <c r="AA182" s="80">
        <v>-10</v>
      </c>
      <c r="AB182" s="22"/>
      <c r="AC182" s="95">
        <v>8759392</v>
      </c>
      <c r="AD182" s="13" t="s">
        <v>187</v>
      </c>
      <c r="AE182" s="95">
        <f t="shared" si="32"/>
        <v>-14918462.739999998</v>
      </c>
    </row>
    <row r="183" spans="1:31" s="101" customFormat="1" x14ac:dyDescent="0.25">
      <c r="A183" s="1">
        <v>384</v>
      </c>
      <c r="B183" s="2"/>
      <c r="C183" s="2" t="s">
        <v>151</v>
      </c>
      <c r="D183" s="103"/>
      <c r="E183" s="29">
        <v>16280477.640000001</v>
      </c>
      <c r="F183" s="22"/>
      <c r="G183" s="95">
        <v>6054165.6299999999</v>
      </c>
      <c r="H183" s="22"/>
      <c r="I183" s="86" t="s">
        <v>120</v>
      </c>
      <c r="J183" s="22"/>
      <c r="K183" s="6">
        <v>45</v>
      </c>
      <c r="L183" s="7" t="s">
        <v>34</v>
      </c>
      <c r="M183" s="2" t="s">
        <v>74</v>
      </c>
      <c r="N183" s="22"/>
      <c r="O183" s="80">
        <v>0</v>
      </c>
      <c r="P183" s="22"/>
      <c r="Q183" s="16">
        <v>4403256</v>
      </c>
      <c r="R183" s="13" t="s">
        <v>187</v>
      </c>
      <c r="S183" s="16">
        <f t="shared" si="31"/>
        <v>1650909.63</v>
      </c>
      <c r="T183" s="22"/>
      <c r="U183" s="86" t="s">
        <v>120</v>
      </c>
      <c r="V183" s="22"/>
      <c r="W183" s="6">
        <v>35</v>
      </c>
      <c r="X183" s="7" t="s">
        <v>34</v>
      </c>
      <c r="Y183" s="81" t="s">
        <v>139</v>
      </c>
      <c r="Z183" s="22"/>
      <c r="AA183" s="80">
        <v>0</v>
      </c>
      <c r="AB183" s="22"/>
      <c r="AC183" s="16">
        <v>5810988</v>
      </c>
      <c r="AD183" s="13" t="s">
        <v>187</v>
      </c>
      <c r="AE183" s="16">
        <f t="shared" si="32"/>
        <v>243177.62999999989</v>
      </c>
    </row>
    <row r="184" spans="1:31" s="101" customFormat="1" x14ac:dyDescent="0.25">
      <c r="A184" s="1"/>
      <c r="B184" s="2"/>
      <c r="C184" s="2"/>
      <c r="D184" s="103"/>
      <c r="E184" s="24"/>
      <c r="F184" s="22"/>
      <c r="G184" s="107"/>
      <c r="H184" s="22"/>
      <c r="I184" s="22"/>
      <c r="J184" s="22"/>
      <c r="K184" s="6"/>
      <c r="L184" s="22"/>
      <c r="M184" s="81"/>
      <c r="N184" s="22"/>
      <c r="O184" s="80"/>
      <c r="P184" s="22"/>
      <c r="Q184" s="30"/>
      <c r="R184" s="30"/>
      <c r="S184" s="30"/>
      <c r="T184" s="22"/>
      <c r="U184" s="22"/>
      <c r="V184" s="22"/>
      <c r="W184" s="6"/>
      <c r="X184" s="2"/>
      <c r="Y184" s="81"/>
      <c r="Z184" s="22"/>
      <c r="AA184" s="80"/>
      <c r="AB184" s="22"/>
      <c r="AC184" s="30"/>
      <c r="AD184" s="13"/>
      <c r="AE184" s="30"/>
    </row>
    <row r="185" spans="1:31" s="101" customFormat="1" ht="15.6" x14ac:dyDescent="0.3">
      <c r="A185" s="70"/>
      <c r="B185" s="72" t="s">
        <v>113</v>
      </c>
      <c r="C185" s="72"/>
      <c r="D185" s="109"/>
      <c r="E185" s="35">
        <f>SUBTOTAL(9,E169:E183)</f>
        <v>8497539779.210001</v>
      </c>
      <c r="F185" s="22"/>
      <c r="G185" s="36">
        <f>SUBTOTAL(9,G169:G183)</f>
        <v>1395185181.3400002</v>
      </c>
      <c r="H185" s="22"/>
      <c r="I185" s="22"/>
      <c r="J185" s="22"/>
      <c r="K185" s="6"/>
      <c r="L185" s="22"/>
      <c r="M185" s="81"/>
      <c r="N185" s="22"/>
      <c r="O185" s="80"/>
      <c r="P185" s="22"/>
      <c r="Q185" s="36">
        <f>SUBTOTAL(9,Q169:Q183)</f>
        <v>1726469734.5799999</v>
      </c>
      <c r="R185" s="30"/>
      <c r="S185" s="36">
        <f>SUBTOTAL(9,S169:S183)</f>
        <v>-331284553.23999995</v>
      </c>
      <c r="T185" s="22"/>
      <c r="U185" s="22"/>
      <c r="V185" s="22"/>
      <c r="W185" s="6"/>
      <c r="X185" s="2"/>
      <c r="Y185" s="81"/>
      <c r="Z185" s="22"/>
      <c r="AA185" s="80"/>
      <c r="AB185" s="22"/>
      <c r="AC185" s="36">
        <f>SUBTOTAL(9,AC169:AC183)</f>
        <v>2258866988.5552187</v>
      </c>
      <c r="AD185" s="13"/>
      <c r="AE185" s="36">
        <f>SUBTOTAL(9,AE169:AE183)</f>
        <v>-863681807.21521866</v>
      </c>
    </row>
    <row r="186" spans="1:31" s="101" customFormat="1" x14ac:dyDescent="0.25">
      <c r="A186" s="1"/>
      <c r="B186" s="2"/>
      <c r="C186" s="2"/>
      <c r="D186" s="103"/>
      <c r="E186" s="24"/>
      <c r="F186" s="22"/>
      <c r="G186" s="95"/>
      <c r="H186" s="22"/>
      <c r="I186" s="22"/>
      <c r="J186" s="22"/>
      <c r="K186" s="6"/>
      <c r="L186" s="22"/>
      <c r="M186" s="81"/>
      <c r="N186" s="22"/>
      <c r="O186" s="80"/>
      <c r="P186" s="22"/>
      <c r="Q186" s="30"/>
      <c r="R186" s="30"/>
      <c r="S186" s="30"/>
      <c r="T186" s="22"/>
      <c r="U186" s="22"/>
      <c r="V186" s="22"/>
      <c r="W186" s="6"/>
      <c r="X186" s="2"/>
      <c r="Y186" s="81"/>
      <c r="Z186" s="22"/>
      <c r="AA186" s="80"/>
      <c r="AB186" s="22"/>
      <c r="AC186" s="30"/>
      <c r="AD186" s="13"/>
      <c r="AE186" s="30"/>
    </row>
    <row r="187" spans="1:31" s="101" customFormat="1" ht="15.6" x14ac:dyDescent="0.3">
      <c r="A187" s="1"/>
      <c r="B187" s="106" t="s">
        <v>159</v>
      </c>
      <c r="C187" s="2"/>
      <c r="D187" s="103"/>
      <c r="E187" s="24"/>
      <c r="F187" s="22"/>
      <c r="G187" s="95"/>
      <c r="H187" s="22"/>
      <c r="I187" s="22"/>
      <c r="J187" s="22"/>
      <c r="K187" s="6"/>
      <c r="L187" s="22"/>
      <c r="M187" s="81"/>
      <c r="N187" s="22"/>
      <c r="O187" s="80"/>
      <c r="P187" s="22"/>
      <c r="Q187" s="30"/>
      <c r="R187" s="30"/>
      <c r="S187" s="30"/>
      <c r="T187" s="22"/>
      <c r="U187" s="22"/>
      <c r="V187" s="22"/>
      <c r="W187" s="6"/>
      <c r="X187" s="2"/>
      <c r="Y187" s="81"/>
      <c r="Z187" s="22"/>
      <c r="AA187" s="80"/>
      <c r="AB187" s="22"/>
      <c r="AC187" s="30"/>
      <c r="AD187" s="13"/>
      <c r="AE187" s="30"/>
    </row>
    <row r="188" spans="1:31" s="101" customFormat="1" x14ac:dyDescent="0.25">
      <c r="A188" s="1">
        <v>397</v>
      </c>
      <c r="B188" s="2"/>
      <c r="C188" s="2" t="s">
        <v>171</v>
      </c>
      <c r="D188" s="103"/>
      <c r="E188" s="24">
        <v>130559.15000000001</v>
      </c>
      <c r="F188" s="22"/>
      <c r="G188" s="95">
        <v>0</v>
      </c>
      <c r="H188" s="22"/>
      <c r="I188" s="22"/>
      <c r="J188" s="22"/>
      <c r="K188" s="6">
        <v>15</v>
      </c>
      <c r="L188" s="22" t="s">
        <v>34</v>
      </c>
      <c r="M188" s="81" t="s">
        <v>35</v>
      </c>
      <c r="N188" s="22"/>
      <c r="O188" s="80">
        <v>0</v>
      </c>
      <c r="P188" s="22"/>
      <c r="Q188" s="30">
        <v>0</v>
      </c>
      <c r="R188" s="30" t="s">
        <v>184</v>
      </c>
      <c r="S188" s="95">
        <f t="shared" ref="S188:S189" si="33">+$G188-Q188</f>
        <v>0</v>
      </c>
      <c r="T188" s="22"/>
      <c r="U188" s="22"/>
      <c r="V188" s="22"/>
      <c r="W188" s="6">
        <v>15</v>
      </c>
      <c r="X188" s="2" t="s">
        <v>34</v>
      </c>
      <c r="Y188" s="81" t="s">
        <v>35</v>
      </c>
      <c r="Z188" s="22"/>
      <c r="AA188" s="80">
        <v>0</v>
      </c>
      <c r="AB188" s="22"/>
      <c r="AC188" s="30">
        <v>0</v>
      </c>
      <c r="AD188" s="13" t="s">
        <v>184</v>
      </c>
      <c r="AE188" s="95">
        <f t="shared" ref="AE188:AE189" si="34">+$G188-AC188</f>
        <v>0</v>
      </c>
    </row>
    <row r="189" spans="1:31" s="101" customFormat="1" x14ac:dyDescent="0.25">
      <c r="A189" s="1">
        <v>397.5</v>
      </c>
      <c r="B189" s="2"/>
      <c r="C189" s="2" t="s">
        <v>174</v>
      </c>
      <c r="D189" s="103"/>
      <c r="E189" s="29">
        <v>16114869.52</v>
      </c>
      <c r="F189" s="22"/>
      <c r="G189" s="16">
        <v>1405371.86</v>
      </c>
      <c r="H189" s="22"/>
      <c r="I189" s="22"/>
      <c r="J189" s="22"/>
      <c r="K189" s="6">
        <v>5</v>
      </c>
      <c r="L189" s="22" t="s">
        <v>34</v>
      </c>
      <c r="M189" s="81" t="s">
        <v>35</v>
      </c>
      <c r="N189" s="22"/>
      <c r="O189" s="80">
        <v>0</v>
      </c>
      <c r="P189" s="22"/>
      <c r="Q189" s="118">
        <v>1405371.86</v>
      </c>
      <c r="R189" s="30" t="s">
        <v>184</v>
      </c>
      <c r="S189" s="118">
        <f t="shared" si="33"/>
        <v>0</v>
      </c>
      <c r="T189" s="22"/>
      <c r="U189" s="22"/>
      <c r="V189" s="22"/>
      <c r="W189" s="6">
        <v>5</v>
      </c>
      <c r="X189" s="2" t="s">
        <v>34</v>
      </c>
      <c r="Y189" s="81" t="s">
        <v>35</v>
      </c>
      <c r="Z189" s="22"/>
      <c r="AA189" s="80">
        <v>0</v>
      </c>
      <c r="AB189" s="22"/>
      <c r="AC189" s="118">
        <v>1405371.86</v>
      </c>
      <c r="AD189" s="13" t="s">
        <v>184</v>
      </c>
      <c r="AE189" s="16">
        <f t="shared" si="34"/>
        <v>0</v>
      </c>
    </row>
    <row r="190" spans="1:31" s="101" customFormat="1" x14ac:dyDescent="0.25">
      <c r="A190" s="1"/>
      <c r="B190" s="2"/>
      <c r="C190" s="2"/>
      <c r="D190" s="103"/>
      <c r="E190" s="24"/>
      <c r="F190" s="22"/>
      <c r="G190" s="95"/>
      <c r="H190" s="22"/>
      <c r="I190" s="22"/>
      <c r="J190" s="22"/>
      <c r="K190" s="6"/>
      <c r="L190" s="22"/>
      <c r="M190" s="81"/>
      <c r="N190" s="22"/>
      <c r="O190" s="80"/>
      <c r="P190" s="22"/>
      <c r="Q190" s="30"/>
      <c r="R190" s="30"/>
      <c r="S190" s="30"/>
      <c r="T190" s="22"/>
      <c r="U190" s="22"/>
      <c r="V190" s="22"/>
      <c r="W190" s="6"/>
      <c r="X190" s="2"/>
      <c r="Y190" s="81"/>
      <c r="Z190" s="22"/>
      <c r="AA190" s="80"/>
      <c r="AB190" s="22"/>
      <c r="AC190" s="30"/>
      <c r="AD190" s="13"/>
      <c r="AE190" s="30"/>
    </row>
    <row r="191" spans="1:31" s="101" customFormat="1" ht="15.6" x14ac:dyDescent="0.3">
      <c r="A191" s="70"/>
      <c r="B191" s="72" t="s">
        <v>178</v>
      </c>
      <c r="C191" s="72"/>
      <c r="D191" s="103"/>
      <c r="E191" s="116">
        <f>SUBTOTAL(9,E188:E190)</f>
        <v>16245428.67</v>
      </c>
      <c r="F191" s="75"/>
      <c r="G191" s="117">
        <f>SUBTOTAL(9,G188:G190)</f>
        <v>1405371.86</v>
      </c>
      <c r="H191" s="22"/>
      <c r="I191" s="22"/>
      <c r="J191" s="22"/>
      <c r="K191" s="6"/>
      <c r="L191" s="22"/>
      <c r="M191" s="81"/>
      <c r="N191" s="22"/>
      <c r="O191" s="80"/>
      <c r="P191" s="22"/>
      <c r="Q191" s="117">
        <f>SUBTOTAL(9,Q188:Q190)</f>
        <v>1405371.86</v>
      </c>
      <c r="R191" s="30"/>
      <c r="S191" s="117">
        <f>SUBTOTAL(9,S188:S190)</f>
        <v>0</v>
      </c>
      <c r="T191" s="22"/>
      <c r="U191" s="22"/>
      <c r="V191" s="22"/>
      <c r="W191" s="6"/>
      <c r="X191" s="2"/>
      <c r="Y191" s="81"/>
      <c r="Z191" s="22"/>
      <c r="AA191" s="80"/>
      <c r="AB191" s="22"/>
      <c r="AC191" s="117">
        <f>SUBTOTAL(9,AC188:AC190)</f>
        <v>1405371.86</v>
      </c>
      <c r="AD191" s="30"/>
      <c r="AE191" s="117">
        <f>SUBTOTAL(9,AE188:AE190)</f>
        <v>0</v>
      </c>
    </row>
    <row r="192" spans="1:31" s="101" customFormat="1" x14ac:dyDescent="0.25">
      <c r="A192" s="1"/>
      <c r="B192" s="2"/>
      <c r="C192" s="2"/>
      <c r="D192" s="103"/>
      <c r="E192" s="24"/>
      <c r="F192" s="22"/>
      <c r="G192" s="95"/>
      <c r="H192" s="22"/>
      <c r="I192" s="22"/>
      <c r="J192" s="22"/>
      <c r="K192" s="6"/>
      <c r="L192" s="22"/>
      <c r="M192" s="81"/>
      <c r="N192" s="22"/>
      <c r="O192" s="80"/>
      <c r="P192" s="22"/>
      <c r="Q192" s="30"/>
      <c r="R192" s="30"/>
      <c r="S192" s="30"/>
      <c r="T192" s="22"/>
      <c r="U192" s="22"/>
      <c r="V192" s="22"/>
      <c r="W192" s="6"/>
      <c r="X192" s="2"/>
      <c r="Y192" s="81"/>
      <c r="Z192" s="22"/>
      <c r="AA192" s="80"/>
      <c r="AB192" s="22"/>
      <c r="AC192" s="30"/>
      <c r="AD192" s="13"/>
      <c r="AE192" s="30"/>
    </row>
    <row r="193" spans="1:35" s="101" customFormat="1" ht="16.2" thickBot="1" x14ac:dyDescent="0.35">
      <c r="A193" s="70"/>
      <c r="B193" s="72" t="s">
        <v>152</v>
      </c>
      <c r="C193" s="72"/>
      <c r="D193" s="103"/>
      <c r="E193" s="98">
        <f>SUBTOTAL(9,E138:E191)</f>
        <v>9629032928.5299988</v>
      </c>
      <c r="F193" s="22"/>
      <c r="G193" s="100">
        <f>SUBTOTAL(9,G138:G191)</f>
        <v>1748745992.54</v>
      </c>
      <c r="H193" s="22"/>
      <c r="I193" s="22"/>
      <c r="J193" s="22"/>
      <c r="K193" s="6"/>
      <c r="L193" s="22"/>
      <c r="M193" s="81"/>
      <c r="N193" s="22"/>
      <c r="O193" s="80"/>
      <c r="P193" s="22"/>
      <c r="Q193" s="100">
        <f>SUBTOTAL(9,Q138:Q191)</f>
        <v>2089264081.2099998</v>
      </c>
      <c r="R193" s="30"/>
      <c r="S193" s="100">
        <f>SUBTOTAL(9,S138:S191)</f>
        <v>-340518088.66999996</v>
      </c>
      <c r="T193" s="22"/>
      <c r="U193" s="22"/>
      <c r="V193" s="22"/>
      <c r="W193" s="6"/>
      <c r="X193" s="2"/>
      <c r="Y193" s="81"/>
      <c r="Z193" s="22"/>
      <c r="AA193" s="80"/>
      <c r="AB193" s="22"/>
      <c r="AC193" s="100">
        <f>SUBTOTAL(9,AC138:AC191)</f>
        <v>2692497320.5752187</v>
      </c>
      <c r="AD193" s="13"/>
      <c r="AE193" s="100">
        <f>SUBTOTAL(9,AE138:AE191)</f>
        <v>-943751328.0352186</v>
      </c>
    </row>
    <row r="194" spans="1:35" s="101" customFormat="1" ht="16.2" thickTop="1" x14ac:dyDescent="0.3">
      <c r="A194" s="1"/>
      <c r="B194" s="72"/>
      <c r="C194" s="2"/>
      <c r="D194" s="103"/>
      <c r="E194" s="24"/>
      <c r="F194" s="22"/>
      <c r="G194" s="95"/>
      <c r="H194" s="22"/>
      <c r="I194" s="22"/>
      <c r="J194" s="22"/>
      <c r="K194" s="6"/>
      <c r="L194" s="22"/>
      <c r="M194" s="81"/>
      <c r="N194" s="22"/>
      <c r="O194" s="80"/>
      <c r="P194" s="22"/>
      <c r="Q194" s="30"/>
      <c r="R194" s="30"/>
      <c r="S194" s="30"/>
      <c r="T194" s="22"/>
      <c r="U194" s="22"/>
      <c r="V194" s="22"/>
      <c r="W194" s="6"/>
      <c r="X194" s="2"/>
      <c r="Y194" s="81"/>
      <c r="Z194" s="22"/>
      <c r="AA194" s="80"/>
      <c r="AB194" s="22"/>
      <c r="AC194" s="30"/>
      <c r="AD194" s="13"/>
      <c r="AE194" s="30"/>
    </row>
    <row r="195" spans="1:35" s="101" customFormat="1" ht="15.6" x14ac:dyDescent="0.3">
      <c r="B195" s="102" t="s">
        <v>115</v>
      </c>
      <c r="C195" s="2"/>
      <c r="D195" s="103"/>
      <c r="E195" s="21"/>
      <c r="F195" s="22"/>
      <c r="G195" s="21"/>
      <c r="H195" s="22"/>
      <c r="I195" s="22"/>
      <c r="J195" s="22"/>
      <c r="K195" s="6"/>
      <c r="L195" s="2"/>
      <c r="M195" s="65"/>
      <c r="N195" s="22"/>
      <c r="O195" s="80"/>
      <c r="P195" s="22"/>
      <c r="Q195" s="21"/>
      <c r="R195" s="22"/>
      <c r="S195" s="23">
        <f>S193/Q193</f>
        <v>-0.16298470439064289</v>
      </c>
      <c r="T195" s="22"/>
      <c r="U195" s="22"/>
      <c r="V195" s="22"/>
      <c r="W195" s="6"/>
      <c r="X195" s="2"/>
      <c r="Y195" s="65"/>
      <c r="Z195" s="22"/>
      <c r="AA195" s="80"/>
      <c r="AB195" s="22"/>
      <c r="AC195" s="21"/>
      <c r="AD195" s="22"/>
      <c r="AE195" s="23">
        <f>AE193/AC193</f>
        <v>-0.35051151985309975</v>
      </c>
      <c r="AF195" s="22"/>
      <c r="AG195" s="22"/>
      <c r="AH195" s="22"/>
      <c r="AI195" s="22"/>
    </row>
    <row r="196" spans="1:35" s="101" customFormat="1" ht="15.6" x14ac:dyDescent="0.3">
      <c r="A196" s="104"/>
      <c r="B196" s="102"/>
      <c r="C196" s="2"/>
      <c r="D196" s="103"/>
      <c r="E196" s="21"/>
      <c r="F196" s="22"/>
      <c r="G196" s="21"/>
      <c r="H196" s="22"/>
      <c r="I196" s="22"/>
      <c r="J196" s="22"/>
      <c r="K196" s="6"/>
      <c r="L196" s="2"/>
      <c r="M196" s="65"/>
      <c r="N196" s="22"/>
      <c r="O196" s="80"/>
      <c r="P196" s="22"/>
      <c r="Q196" s="21"/>
      <c r="R196" s="22"/>
      <c r="S196" s="23"/>
      <c r="T196" s="22"/>
      <c r="U196" s="22"/>
      <c r="V196" s="22"/>
      <c r="W196" s="6"/>
      <c r="X196" s="2"/>
      <c r="Y196" s="65"/>
      <c r="Z196" s="22"/>
      <c r="AA196" s="80"/>
      <c r="AB196" s="22"/>
      <c r="AC196" s="21"/>
      <c r="AD196" s="22"/>
      <c r="AE196" s="23"/>
      <c r="AF196" s="22"/>
      <c r="AG196" s="22"/>
      <c r="AH196" s="22"/>
      <c r="AI196" s="22"/>
    </row>
    <row r="197" spans="1:35" s="101" customFormat="1" ht="15.6" x14ac:dyDescent="0.3">
      <c r="A197" s="105" t="s">
        <v>153</v>
      </c>
      <c r="B197" s="72"/>
      <c r="C197" s="2"/>
      <c r="D197" s="103"/>
      <c r="E197" s="24"/>
      <c r="F197" s="22"/>
      <c r="G197" s="95"/>
      <c r="H197" s="22"/>
      <c r="I197" s="22"/>
      <c r="J197" s="22"/>
      <c r="K197" s="6"/>
      <c r="L197" s="22"/>
      <c r="M197" s="81"/>
      <c r="N197" s="22"/>
      <c r="O197" s="80"/>
      <c r="P197" s="22"/>
      <c r="Q197" s="30"/>
      <c r="R197" s="30"/>
      <c r="S197" s="30"/>
      <c r="T197" s="22"/>
      <c r="U197" s="22"/>
      <c r="V197" s="22"/>
      <c r="W197" s="6"/>
      <c r="X197" s="2"/>
      <c r="Y197" s="81"/>
      <c r="Z197" s="22"/>
      <c r="AA197" s="80"/>
      <c r="AB197" s="22"/>
      <c r="AC197" s="30"/>
      <c r="AD197" s="13"/>
      <c r="AE197" s="30"/>
    </row>
    <row r="198" spans="1:35" s="101" customFormat="1" ht="15.6" x14ac:dyDescent="0.3">
      <c r="A198" s="1"/>
      <c r="B198" s="72"/>
      <c r="C198" s="2"/>
      <c r="D198" s="103"/>
      <c r="E198" s="24"/>
      <c r="F198" s="22"/>
      <c r="G198" s="95"/>
      <c r="H198" s="22"/>
      <c r="I198" s="22"/>
      <c r="J198" s="22"/>
      <c r="K198" s="6"/>
      <c r="L198" s="22"/>
      <c r="M198" s="81"/>
      <c r="N198" s="22"/>
      <c r="O198" s="80"/>
      <c r="P198" s="22"/>
      <c r="Q198" s="30"/>
      <c r="R198" s="30"/>
      <c r="S198" s="30"/>
      <c r="T198" s="22"/>
      <c r="U198" s="22"/>
      <c r="V198" s="22"/>
      <c r="W198" s="6"/>
      <c r="X198" s="2"/>
      <c r="Y198" s="81"/>
      <c r="Z198" s="22"/>
      <c r="AA198" s="80"/>
      <c r="AB198" s="22"/>
      <c r="AC198" s="30"/>
      <c r="AD198" s="13"/>
      <c r="AE198" s="30"/>
    </row>
    <row r="199" spans="1:35" s="101" customFormat="1" ht="15.6" x14ac:dyDescent="0.3">
      <c r="A199" s="1"/>
      <c r="B199" s="72" t="s">
        <v>32</v>
      </c>
      <c r="C199" s="2"/>
      <c r="D199" s="103"/>
      <c r="E199" s="24"/>
      <c r="F199" s="22"/>
      <c r="G199" s="108"/>
      <c r="H199" s="22"/>
      <c r="I199" s="22"/>
      <c r="J199" s="22"/>
      <c r="K199" s="6"/>
      <c r="L199" s="27"/>
      <c r="M199" s="81"/>
      <c r="N199" s="27"/>
      <c r="O199" s="80"/>
      <c r="P199" s="22"/>
      <c r="Q199" s="30"/>
      <c r="R199" s="30"/>
      <c r="S199" s="30"/>
      <c r="T199" s="22"/>
      <c r="U199" s="22"/>
      <c r="V199" s="22"/>
      <c r="W199" s="6"/>
      <c r="X199" s="59"/>
      <c r="Y199" s="81"/>
      <c r="Z199" s="27"/>
      <c r="AA199" s="80"/>
      <c r="AB199" s="22"/>
      <c r="AC199" s="30"/>
      <c r="AD199" s="13"/>
      <c r="AE199" s="30"/>
    </row>
    <row r="200" spans="1:35" s="101" customFormat="1" x14ac:dyDescent="0.25">
      <c r="A200" s="1">
        <v>303.06</v>
      </c>
      <c r="B200" s="2"/>
      <c r="C200" s="5" t="s">
        <v>33</v>
      </c>
      <c r="D200" s="103"/>
      <c r="E200" s="24">
        <v>358264555.57999998</v>
      </c>
      <c r="F200" s="22"/>
      <c r="G200" s="18">
        <v>151192523.69</v>
      </c>
      <c r="H200" s="22"/>
      <c r="I200" s="86"/>
      <c r="J200" s="22"/>
      <c r="K200" s="6">
        <v>5</v>
      </c>
      <c r="L200" s="65" t="s">
        <v>34</v>
      </c>
      <c r="M200" s="2" t="s">
        <v>35</v>
      </c>
      <c r="N200" s="27"/>
      <c r="O200" s="80">
        <v>0</v>
      </c>
      <c r="P200" s="22"/>
      <c r="Q200" s="18">
        <v>151192523.69</v>
      </c>
      <c r="R200" s="13" t="s">
        <v>184</v>
      </c>
      <c r="S200" s="18">
        <f t="shared" ref="S200:S206" si="35">+$G200-Q200</f>
        <v>0</v>
      </c>
      <c r="T200" s="22"/>
      <c r="U200" s="86"/>
      <c r="V200" s="22"/>
      <c r="W200" s="6">
        <v>5</v>
      </c>
      <c r="X200" s="7" t="s">
        <v>34</v>
      </c>
      <c r="Y200" s="81" t="s">
        <v>35</v>
      </c>
      <c r="Z200" s="28"/>
      <c r="AA200" s="80">
        <v>0</v>
      </c>
      <c r="AB200" s="28"/>
      <c r="AC200" s="18">
        <v>151192523.69</v>
      </c>
      <c r="AD200" s="13" t="s">
        <v>184</v>
      </c>
      <c r="AE200" s="18">
        <f t="shared" ref="AE200:AE206" si="36">+$G200-AC200</f>
        <v>0</v>
      </c>
    </row>
    <row r="201" spans="1:35" s="101" customFormat="1" x14ac:dyDescent="0.25">
      <c r="A201" s="1">
        <v>303.07</v>
      </c>
      <c r="B201" s="2"/>
      <c r="C201" s="5" t="s">
        <v>154</v>
      </c>
      <c r="D201" s="103"/>
      <c r="E201" s="24">
        <v>484794.18</v>
      </c>
      <c r="F201" s="22"/>
      <c r="G201" s="18">
        <v>106461.3</v>
      </c>
      <c r="H201" s="22"/>
      <c r="I201" s="86"/>
      <c r="J201" s="22"/>
      <c r="K201" s="6">
        <v>10</v>
      </c>
      <c r="L201" s="80" t="s">
        <v>34</v>
      </c>
      <c r="M201" s="2" t="s">
        <v>35</v>
      </c>
      <c r="N201" s="27"/>
      <c r="O201" s="80">
        <v>0</v>
      </c>
      <c r="P201" s="22"/>
      <c r="Q201" s="18">
        <v>106461.3</v>
      </c>
      <c r="R201" s="13" t="s">
        <v>184</v>
      </c>
      <c r="S201" s="18">
        <f t="shared" si="35"/>
        <v>0</v>
      </c>
      <c r="T201" s="22"/>
      <c r="U201" s="86"/>
      <c r="V201" s="22"/>
      <c r="W201" s="6">
        <v>10</v>
      </c>
      <c r="X201" s="7" t="s">
        <v>34</v>
      </c>
      <c r="Y201" s="81" t="s">
        <v>35</v>
      </c>
      <c r="Z201" s="28"/>
      <c r="AA201" s="80">
        <v>0</v>
      </c>
      <c r="AB201" s="28"/>
      <c r="AC201" s="18">
        <v>106461.3</v>
      </c>
      <c r="AD201" s="13" t="s">
        <v>184</v>
      </c>
      <c r="AE201" s="18">
        <f t="shared" si="36"/>
        <v>0</v>
      </c>
    </row>
    <row r="202" spans="1:35" s="101" customFormat="1" x14ac:dyDescent="0.25">
      <c r="A202" s="1">
        <v>303.08</v>
      </c>
      <c r="B202" s="2"/>
      <c r="C202" s="5" t="s">
        <v>36</v>
      </c>
      <c r="D202" s="103"/>
      <c r="E202" s="24">
        <v>189429703.94</v>
      </c>
      <c r="F202" s="22"/>
      <c r="G202" s="18">
        <v>115967719.06999999</v>
      </c>
      <c r="H202" s="22"/>
      <c r="I202" s="86"/>
      <c r="J202" s="22"/>
      <c r="K202" s="6">
        <v>15</v>
      </c>
      <c r="L202" s="80" t="s">
        <v>34</v>
      </c>
      <c r="M202" s="2" t="s">
        <v>35</v>
      </c>
      <c r="N202" s="27"/>
      <c r="O202" s="80">
        <v>0</v>
      </c>
      <c r="P202" s="22"/>
      <c r="Q202" s="18">
        <v>115967719.06999999</v>
      </c>
      <c r="R202" s="13" t="s">
        <v>184</v>
      </c>
      <c r="S202" s="18">
        <f t="shared" si="35"/>
        <v>0</v>
      </c>
      <c r="T202" s="22"/>
      <c r="U202" s="86"/>
      <c r="V202" s="22"/>
      <c r="W202" s="6">
        <v>15</v>
      </c>
      <c r="X202" s="7" t="s">
        <v>34</v>
      </c>
      <c r="Y202" s="81" t="s">
        <v>35</v>
      </c>
      <c r="Z202" s="28"/>
      <c r="AA202" s="80">
        <v>0</v>
      </c>
      <c r="AB202" s="28"/>
      <c r="AC202" s="18">
        <v>115967719.06999999</v>
      </c>
      <c r="AD202" s="13" t="s">
        <v>184</v>
      </c>
      <c r="AE202" s="18">
        <f t="shared" si="36"/>
        <v>0</v>
      </c>
    </row>
    <row r="203" spans="1:35" s="101" customFormat="1" x14ac:dyDescent="0.25">
      <c r="A203" s="1">
        <v>303.08999999999997</v>
      </c>
      <c r="B203" s="2"/>
      <c r="C203" s="5" t="s">
        <v>155</v>
      </c>
      <c r="D203" s="103"/>
      <c r="E203" s="32">
        <v>234632516.49000001</v>
      </c>
      <c r="F203" s="22"/>
      <c r="G203" s="18">
        <v>28953925.75</v>
      </c>
      <c r="H203" s="22"/>
      <c r="I203" s="86"/>
      <c r="J203" s="22"/>
      <c r="K203" s="6">
        <v>20</v>
      </c>
      <c r="L203" s="80" t="s">
        <v>34</v>
      </c>
      <c r="M203" s="2" t="s">
        <v>35</v>
      </c>
      <c r="N203" s="27"/>
      <c r="O203" s="80">
        <v>0</v>
      </c>
      <c r="P203" s="22"/>
      <c r="Q203" s="18">
        <v>28953925.75</v>
      </c>
      <c r="R203" s="13" t="s">
        <v>184</v>
      </c>
      <c r="S203" s="18">
        <f t="shared" si="35"/>
        <v>0</v>
      </c>
      <c r="T203" s="22"/>
      <c r="U203" s="86"/>
      <c r="V203" s="22"/>
      <c r="W203" s="6">
        <v>20</v>
      </c>
      <c r="X203" s="7" t="s">
        <v>34</v>
      </c>
      <c r="Y203" s="81" t="s">
        <v>35</v>
      </c>
      <c r="Z203" s="28"/>
      <c r="AA203" s="80">
        <v>0</v>
      </c>
      <c r="AB203" s="28"/>
      <c r="AC203" s="18">
        <v>28953925.75</v>
      </c>
      <c r="AD203" s="13" t="s">
        <v>184</v>
      </c>
      <c r="AE203" s="18">
        <f t="shared" si="36"/>
        <v>0</v>
      </c>
    </row>
    <row r="204" spans="1:35" s="101" customFormat="1" x14ac:dyDescent="0.25">
      <c r="A204" s="1">
        <v>303.26</v>
      </c>
      <c r="B204" s="2"/>
      <c r="C204" s="5" t="s">
        <v>156</v>
      </c>
      <c r="D204" s="103"/>
      <c r="E204" s="32">
        <v>35287468.219999999</v>
      </c>
      <c r="F204" s="28"/>
      <c r="G204" s="18">
        <v>4425158.49</v>
      </c>
      <c r="H204" s="28"/>
      <c r="I204" s="86"/>
      <c r="J204" s="28"/>
      <c r="K204" s="6">
        <v>5</v>
      </c>
      <c r="L204" s="80" t="s">
        <v>34</v>
      </c>
      <c r="M204" s="2" t="s">
        <v>35</v>
      </c>
      <c r="N204" s="33"/>
      <c r="O204" s="80">
        <v>0</v>
      </c>
      <c r="P204" s="28"/>
      <c r="Q204" s="18">
        <v>4425158.49</v>
      </c>
      <c r="R204" s="13" t="s">
        <v>184</v>
      </c>
      <c r="S204" s="18">
        <f t="shared" si="35"/>
        <v>0</v>
      </c>
      <c r="T204" s="28"/>
      <c r="U204" s="86"/>
      <c r="V204" s="28"/>
      <c r="W204" s="6">
        <v>5</v>
      </c>
      <c r="X204" s="7" t="s">
        <v>34</v>
      </c>
      <c r="Y204" s="81" t="s">
        <v>35</v>
      </c>
      <c r="Z204" s="28"/>
      <c r="AA204" s="80">
        <v>0</v>
      </c>
      <c r="AB204" s="28"/>
      <c r="AC204" s="18">
        <v>4425158.49</v>
      </c>
      <c r="AD204" s="13" t="s">
        <v>184</v>
      </c>
      <c r="AE204" s="18">
        <f t="shared" si="36"/>
        <v>0</v>
      </c>
    </row>
    <row r="205" spans="1:35" s="101" customFormat="1" x14ac:dyDescent="0.25">
      <c r="A205" s="1">
        <v>303.29000000000002</v>
      </c>
      <c r="B205" s="2"/>
      <c r="C205" s="5" t="s">
        <v>157</v>
      </c>
      <c r="D205" s="103"/>
      <c r="E205" s="32">
        <v>3910990.36</v>
      </c>
      <c r="F205" s="28"/>
      <c r="G205" s="18">
        <v>630952.46</v>
      </c>
      <c r="H205" s="28"/>
      <c r="I205" s="86"/>
      <c r="J205" s="28"/>
      <c r="K205" s="6">
        <v>20</v>
      </c>
      <c r="L205" s="80" t="s">
        <v>34</v>
      </c>
      <c r="M205" s="2" t="s">
        <v>35</v>
      </c>
      <c r="N205" s="33"/>
      <c r="O205" s="80">
        <v>0</v>
      </c>
      <c r="P205" s="28"/>
      <c r="Q205" s="18">
        <v>630952.46</v>
      </c>
      <c r="R205" s="13" t="s">
        <v>184</v>
      </c>
      <c r="S205" s="18">
        <f t="shared" si="35"/>
        <v>0</v>
      </c>
      <c r="T205" s="28"/>
      <c r="U205" s="86"/>
      <c r="V205" s="28"/>
      <c r="W205" s="6">
        <v>20</v>
      </c>
      <c r="X205" s="7" t="s">
        <v>34</v>
      </c>
      <c r="Y205" s="81" t="s">
        <v>35</v>
      </c>
      <c r="Z205" s="28"/>
      <c r="AA205" s="80">
        <v>0</v>
      </c>
      <c r="AB205" s="28"/>
      <c r="AC205" s="18">
        <v>630952.46</v>
      </c>
      <c r="AD205" s="13" t="s">
        <v>184</v>
      </c>
      <c r="AE205" s="18">
        <f t="shared" si="36"/>
        <v>0</v>
      </c>
    </row>
    <row r="206" spans="1:35" s="101" customFormat="1" x14ac:dyDescent="0.25">
      <c r="A206" s="1">
        <v>303.39999999999998</v>
      </c>
      <c r="B206" s="2"/>
      <c r="C206" s="5" t="s">
        <v>158</v>
      </c>
      <c r="D206" s="103"/>
      <c r="E206" s="29">
        <v>98591579.319999993</v>
      </c>
      <c r="F206" s="22"/>
      <c r="G206" s="16">
        <v>16262560.369999999</v>
      </c>
      <c r="H206" s="22"/>
      <c r="I206" s="86"/>
      <c r="J206" s="22"/>
      <c r="K206" s="6">
        <v>15</v>
      </c>
      <c r="L206" s="80" t="s">
        <v>34</v>
      </c>
      <c r="M206" s="2" t="s">
        <v>35</v>
      </c>
      <c r="N206" s="27"/>
      <c r="O206" s="80">
        <v>0</v>
      </c>
      <c r="P206" s="22"/>
      <c r="Q206" s="16">
        <v>16262560.369999999</v>
      </c>
      <c r="R206" s="13" t="s">
        <v>184</v>
      </c>
      <c r="S206" s="16">
        <f t="shared" si="35"/>
        <v>0</v>
      </c>
      <c r="T206" s="22"/>
      <c r="U206" s="86"/>
      <c r="V206" s="22"/>
      <c r="W206" s="6">
        <v>15</v>
      </c>
      <c r="X206" s="7" t="s">
        <v>34</v>
      </c>
      <c r="Y206" s="81" t="s">
        <v>35</v>
      </c>
      <c r="Z206" s="28"/>
      <c r="AA206" s="80">
        <v>0</v>
      </c>
      <c r="AB206" s="28"/>
      <c r="AC206" s="16">
        <v>16262560.369999999</v>
      </c>
      <c r="AD206" s="13" t="s">
        <v>184</v>
      </c>
      <c r="AE206" s="16">
        <f t="shared" si="36"/>
        <v>0</v>
      </c>
    </row>
    <row r="207" spans="1:35" s="101" customFormat="1" x14ac:dyDescent="0.25">
      <c r="A207" s="1"/>
      <c r="B207" s="2"/>
      <c r="C207" s="5"/>
      <c r="D207" s="103"/>
      <c r="E207" s="24"/>
      <c r="F207" s="28"/>
      <c r="G207" s="18"/>
      <c r="H207" s="22"/>
      <c r="I207" s="86"/>
      <c r="J207" s="22"/>
      <c r="K207" s="6"/>
      <c r="L207" s="80"/>
      <c r="M207" s="2"/>
      <c r="N207" s="27"/>
      <c r="O207" s="80"/>
      <c r="P207" s="22"/>
      <c r="Q207" s="18"/>
      <c r="R207" s="37"/>
      <c r="S207" s="18"/>
      <c r="T207" s="22"/>
      <c r="U207" s="86"/>
      <c r="V207" s="22"/>
      <c r="W207" s="6"/>
      <c r="X207" s="80"/>
      <c r="Y207" s="81"/>
      <c r="Z207" s="27"/>
      <c r="AA207" s="80"/>
      <c r="AB207" s="22"/>
      <c r="AC207" s="18"/>
      <c r="AD207" s="13"/>
      <c r="AE207" s="18"/>
    </row>
    <row r="208" spans="1:35" s="101" customFormat="1" ht="15.6" x14ac:dyDescent="0.3">
      <c r="A208" s="1"/>
      <c r="B208" s="72" t="s">
        <v>38</v>
      </c>
      <c r="C208" s="5"/>
      <c r="D208" s="103"/>
      <c r="E208" s="38">
        <f>SUBTOTAL(9,E200:E207)</f>
        <v>920601608.09000015</v>
      </c>
      <c r="F208" s="22"/>
      <c r="G208" s="39">
        <f>SUBTOTAL(9,G200:G207)</f>
        <v>317539301.13</v>
      </c>
      <c r="H208" s="22"/>
      <c r="I208" s="86"/>
      <c r="J208" s="22"/>
      <c r="K208" s="6"/>
      <c r="L208" s="80"/>
      <c r="M208" s="2"/>
      <c r="N208" s="27"/>
      <c r="O208" s="80"/>
      <c r="P208" s="22"/>
      <c r="Q208" s="39">
        <f>SUBTOTAL(9,Q200:Q207)</f>
        <v>317539301.13</v>
      </c>
      <c r="R208" s="37"/>
      <c r="S208" s="39">
        <f>SUBTOTAL(9,S200:S207)</f>
        <v>0</v>
      </c>
      <c r="T208" s="22"/>
      <c r="U208" s="86"/>
      <c r="V208" s="22"/>
      <c r="W208" s="6"/>
      <c r="X208" s="80"/>
      <c r="Y208" s="81"/>
      <c r="Z208" s="27"/>
      <c r="AA208" s="80"/>
      <c r="AB208" s="22"/>
      <c r="AC208" s="39">
        <f>SUBTOTAL(9,AC200:AC207)</f>
        <v>317539301.13</v>
      </c>
      <c r="AD208" s="13"/>
      <c r="AE208" s="39">
        <f>SUBTOTAL(9,AE200:AE207)</f>
        <v>0</v>
      </c>
    </row>
    <row r="209" spans="1:31" s="101" customFormat="1" ht="15.6" x14ac:dyDescent="0.3">
      <c r="A209" s="1"/>
      <c r="B209" s="72"/>
      <c r="C209" s="5"/>
      <c r="D209" s="103"/>
      <c r="E209" s="32"/>
      <c r="F209" s="28"/>
      <c r="G209" s="18"/>
      <c r="H209" s="28"/>
      <c r="I209" s="86"/>
      <c r="J209" s="28"/>
      <c r="K209" s="6"/>
      <c r="L209" s="80"/>
      <c r="M209" s="2"/>
      <c r="N209" s="33"/>
      <c r="O209" s="80"/>
      <c r="P209" s="28"/>
      <c r="Q209" s="18"/>
      <c r="R209" s="37"/>
      <c r="S209" s="18"/>
      <c r="T209" s="28"/>
      <c r="U209" s="86"/>
      <c r="V209" s="28"/>
      <c r="W209" s="6"/>
      <c r="X209" s="80"/>
      <c r="Y209" s="81"/>
      <c r="Z209" s="33"/>
      <c r="AA209" s="80"/>
      <c r="AB209" s="28"/>
      <c r="AC209" s="18"/>
      <c r="AD209" s="13"/>
      <c r="AE209" s="18"/>
    </row>
    <row r="210" spans="1:31" s="101" customFormat="1" ht="15.6" x14ac:dyDescent="0.3">
      <c r="A210" s="1"/>
      <c r="B210" s="72" t="s">
        <v>159</v>
      </c>
      <c r="C210" s="5"/>
      <c r="D210" s="103"/>
      <c r="E210" s="24"/>
      <c r="F210" s="22"/>
      <c r="G210" s="18"/>
      <c r="H210" s="22"/>
      <c r="I210" s="86"/>
      <c r="J210" s="22"/>
      <c r="K210" s="6"/>
      <c r="L210" s="80"/>
      <c r="M210" s="2"/>
      <c r="N210" s="27"/>
      <c r="O210" s="80"/>
      <c r="P210" s="22"/>
      <c r="Q210" s="18"/>
      <c r="R210" s="30"/>
      <c r="S210" s="18"/>
      <c r="T210" s="22"/>
      <c r="U210" s="86"/>
      <c r="V210" s="22"/>
      <c r="W210" s="6"/>
      <c r="X210" s="80"/>
      <c r="Y210" s="81"/>
      <c r="Z210" s="27"/>
      <c r="AA210" s="80"/>
      <c r="AB210" s="22"/>
      <c r="AC210" s="18"/>
      <c r="AD210" s="13"/>
      <c r="AE210" s="18"/>
    </row>
    <row r="211" spans="1:31" s="101" customFormat="1" x14ac:dyDescent="0.25">
      <c r="A211" s="1">
        <v>389</v>
      </c>
      <c r="B211" s="2"/>
      <c r="C211" s="2" t="s">
        <v>40</v>
      </c>
      <c r="D211" s="103"/>
      <c r="E211" s="32">
        <v>28706066.59</v>
      </c>
      <c r="F211" s="28"/>
      <c r="G211" s="18">
        <v>0</v>
      </c>
      <c r="H211" s="28"/>
      <c r="I211" s="86"/>
      <c r="J211" s="28"/>
      <c r="K211" s="6"/>
      <c r="L211" s="65" t="s">
        <v>34</v>
      </c>
      <c r="M211" s="2"/>
      <c r="N211" s="33"/>
      <c r="O211" s="80" t="s">
        <v>34</v>
      </c>
      <c r="P211" s="28"/>
      <c r="Q211" s="18">
        <v>0</v>
      </c>
      <c r="R211" s="13"/>
      <c r="S211" s="18">
        <f t="shared" ref="S211:S230" si="37">+$G211-Q211</f>
        <v>0</v>
      </c>
      <c r="T211" s="28"/>
      <c r="U211" s="86"/>
      <c r="V211" s="28"/>
      <c r="W211" s="6"/>
      <c r="X211" s="65" t="s">
        <v>34</v>
      </c>
      <c r="Y211" s="81"/>
      <c r="Z211" s="33"/>
      <c r="AA211" s="80" t="s">
        <v>34</v>
      </c>
      <c r="AB211" s="28"/>
      <c r="AC211" s="18">
        <v>0</v>
      </c>
      <c r="AD211" s="13"/>
      <c r="AE211" s="18">
        <f t="shared" ref="AE211:AE230" si="38">+$G211-AC211</f>
        <v>0</v>
      </c>
    </row>
    <row r="212" spans="1:31" s="101" customFormat="1" x14ac:dyDescent="0.25">
      <c r="A212" s="1">
        <v>390</v>
      </c>
      <c r="B212" s="2"/>
      <c r="C212" s="2" t="s">
        <v>41</v>
      </c>
      <c r="D212" s="103"/>
      <c r="E212" s="32">
        <v>1138883170.3099999</v>
      </c>
      <c r="F212" s="28"/>
      <c r="G212" s="95">
        <v>250851370.72999999</v>
      </c>
      <c r="H212" s="28"/>
      <c r="I212" s="86" t="s">
        <v>120</v>
      </c>
      <c r="J212" s="28"/>
      <c r="K212" s="6">
        <v>55</v>
      </c>
      <c r="L212" s="65" t="s">
        <v>34</v>
      </c>
      <c r="M212" s="2" t="s">
        <v>76</v>
      </c>
      <c r="N212" s="28"/>
      <c r="O212" s="80">
        <v>-40</v>
      </c>
      <c r="P212" s="28"/>
      <c r="Q212" s="18">
        <v>326573698</v>
      </c>
      <c r="R212" s="13" t="s">
        <v>187</v>
      </c>
      <c r="S212" s="18">
        <f t="shared" si="37"/>
        <v>-75722327.270000011</v>
      </c>
      <c r="T212" s="28"/>
      <c r="U212" s="86"/>
      <c r="V212" s="28"/>
      <c r="W212" s="6">
        <v>55</v>
      </c>
      <c r="X212" s="7" t="s">
        <v>34</v>
      </c>
      <c r="Y212" s="81" t="s">
        <v>76</v>
      </c>
      <c r="Z212" s="28"/>
      <c r="AA212" s="80">
        <v>-40</v>
      </c>
      <c r="AB212" s="28"/>
      <c r="AC212" s="18">
        <v>326573698</v>
      </c>
      <c r="AD212" s="13" t="s">
        <v>187</v>
      </c>
      <c r="AE212" s="18">
        <f t="shared" si="38"/>
        <v>-75722327.270000011</v>
      </c>
    </row>
    <row r="213" spans="1:31" s="101" customFormat="1" x14ac:dyDescent="0.25">
      <c r="A213" s="1">
        <v>390.4</v>
      </c>
      <c r="B213" s="2"/>
      <c r="C213" s="2" t="s">
        <v>160</v>
      </c>
      <c r="D213" s="103"/>
      <c r="E213" s="32">
        <v>0</v>
      </c>
      <c r="F213" s="28"/>
      <c r="G213" s="18">
        <v>0</v>
      </c>
      <c r="H213" s="28"/>
      <c r="I213" s="86"/>
      <c r="J213" s="28"/>
      <c r="K213" s="6"/>
      <c r="L213" s="65" t="s">
        <v>34</v>
      </c>
      <c r="M213" s="2"/>
      <c r="N213" s="33"/>
      <c r="O213" s="80" t="s">
        <v>34</v>
      </c>
      <c r="P213" s="28"/>
      <c r="Q213" s="18">
        <v>0</v>
      </c>
      <c r="R213" s="13" t="s">
        <v>184</v>
      </c>
      <c r="S213" s="18">
        <f t="shared" si="37"/>
        <v>0</v>
      </c>
      <c r="T213" s="28"/>
      <c r="U213" s="86"/>
      <c r="V213" s="28"/>
      <c r="W213" s="6"/>
      <c r="X213" s="65" t="s">
        <v>34</v>
      </c>
      <c r="Y213" s="81"/>
      <c r="Z213" s="33"/>
      <c r="AA213" s="80" t="s">
        <v>34</v>
      </c>
      <c r="AB213" s="28"/>
      <c r="AC213" s="18">
        <v>0</v>
      </c>
      <c r="AD213" s="13"/>
      <c r="AE213" s="18">
        <f t="shared" si="38"/>
        <v>0</v>
      </c>
    </row>
    <row r="214" spans="1:31" s="101" customFormat="1" x14ac:dyDescent="0.25">
      <c r="A214" s="1">
        <v>391.1</v>
      </c>
      <c r="B214" s="2"/>
      <c r="C214" s="2" t="s">
        <v>161</v>
      </c>
      <c r="D214" s="109"/>
      <c r="E214" s="32">
        <v>71316936.540000007</v>
      </c>
      <c r="F214" s="28"/>
      <c r="G214" s="18">
        <v>31385025.57</v>
      </c>
      <c r="H214" s="28"/>
      <c r="I214" s="28"/>
      <c r="J214" s="28"/>
      <c r="K214" s="6">
        <v>18</v>
      </c>
      <c r="L214" s="65" t="s">
        <v>34</v>
      </c>
      <c r="M214" s="2" t="s">
        <v>35</v>
      </c>
      <c r="N214" s="33"/>
      <c r="O214" s="80">
        <v>0</v>
      </c>
      <c r="P214" s="28"/>
      <c r="Q214" s="18">
        <v>31385025.57</v>
      </c>
      <c r="R214" s="13" t="s">
        <v>184</v>
      </c>
      <c r="S214" s="18">
        <f t="shared" si="37"/>
        <v>0</v>
      </c>
      <c r="T214" s="28"/>
      <c r="U214" s="28"/>
      <c r="V214" s="28"/>
      <c r="W214" s="6">
        <v>18</v>
      </c>
      <c r="X214" s="7" t="s">
        <v>34</v>
      </c>
      <c r="Y214" s="81" t="s">
        <v>35</v>
      </c>
      <c r="Z214" s="28"/>
      <c r="AA214" s="80">
        <v>0</v>
      </c>
      <c r="AB214" s="28"/>
      <c r="AC214" s="18">
        <v>31385025.57</v>
      </c>
      <c r="AD214" s="13" t="s">
        <v>184</v>
      </c>
      <c r="AE214" s="18">
        <f t="shared" si="38"/>
        <v>0</v>
      </c>
    </row>
    <row r="215" spans="1:31" s="101" customFormat="1" x14ac:dyDescent="0.25">
      <c r="A215" s="1">
        <v>391.2</v>
      </c>
      <c r="B215" s="2"/>
      <c r="C215" s="2" t="s">
        <v>162</v>
      </c>
      <c r="D215" s="109"/>
      <c r="E215" s="32">
        <v>2895271.66</v>
      </c>
      <c r="F215" s="28"/>
      <c r="G215" s="18">
        <v>0</v>
      </c>
      <c r="H215" s="28"/>
      <c r="I215" s="86"/>
      <c r="J215" s="28"/>
      <c r="K215" s="6">
        <v>18</v>
      </c>
      <c r="L215" s="65" t="s">
        <v>34</v>
      </c>
      <c r="M215" s="2" t="s">
        <v>35</v>
      </c>
      <c r="N215" s="33"/>
      <c r="O215" s="80">
        <v>0</v>
      </c>
      <c r="P215" s="28"/>
      <c r="Q215" s="18">
        <v>0</v>
      </c>
      <c r="R215" s="13" t="s">
        <v>184</v>
      </c>
      <c r="S215" s="18">
        <f t="shared" si="37"/>
        <v>0</v>
      </c>
      <c r="T215" s="28"/>
      <c r="U215" s="86"/>
      <c r="V215" s="28"/>
      <c r="W215" s="6">
        <v>18</v>
      </c>
      <c r="X215" s="7" t="s">
        <v>34</v>
      </c>
      <c r="Y215" s="81" t="s">
        <v>35</v>
      </c>
      <c r="Z215" s="28"/>
      <c r="AA215" s="80">
        <v>5</v>
      </c>
      <c r="AB215" s="28"/>
      <c r="AC215" s="18">
        <v>0</v>
      </c>
      <c r="AD215" s="13"/>
      <c r="AE215" s="18">
        <f t="shared" si="38"/>
        <v>0</v>
      </c>
    </row>
    <row r="216" spans="1:31" s="101" customFormat="1" x14ac:dyDescent="0.25">
      <c r="A216" s="1">
        <v>391.7</v>
      </c>
      <c r="B216" s="2"/>
      <c r="C216" s="2" t="s">
        <v>163</v>
      </c>
      <c r="D216" s="109"/>
      <c r="E216" s="32">
        <v>454753897.99000001</v>
      </c>
      <c r="F216" s="28"/>
      <c r="G216" s="18">
        <v>175271229.45000002</v>
      </c>
      <c r="H216" s="28"/>
      <c r="I216" s="86"/>
      <c r="J216" s="28"/>
      <c r="K216" s="6">
        <v>8</v>
      </c>
      <c r="L216" s="65" t="s">
        <v>34</v>
      </c>
      <c r="M216" s="2" t="s">
        <v>35</v>
      </c>
      <c r="N216" s="33"/>
      <c r="O216" s="80">
        <v>0</v>
      </c>
      <c r="P216" s="28"/>
      <c r="Q216" s="18">
        <v>175271229.45000002</v>
      </c>
      <c r="R216" s="13" t="s">
        <v>184</v>
      </c>
      <c r="S216" s="18">
        <f t="shared" si="37"/>
        <v>0</v>
      </c>
      <c r="T216" s="28"/>
      <c r="U216" s="86"/>
      <c r="V216" s="28"/>
      <c r="W216" s="6">
        <v>8</v>
      </c>
      <c r="X216" s="7" t="s">
        <v>34</v>
      </c>
      <c r="Y216" s="81" t="s">
        <v>35</v>
      </c>
      <c r="Z216" s="28"/>
      <c r="AA216" s="80">
        <v>5</v>
      </c>
      <c r="AB216" s="28"/>
      <c r="AC216" s="18">
        <v>175271229.45000002</v>
      </c>
      <c r="AD216" s="13" t="s">
        <v>184</v>
      </c>
      <c r="AE216" s="18">
        <f t="shared" si="38"/>
        <v>0</v>
      </c>
    </row>
    <row r="217" spans="1:31" s="101" customFormat="1" x14ac:dyDescent="0.25">
      <c r="A217" s="1">
        <v>391.73</v>
      </c>
      <c r="B217" s="2"/>
      <c r="C217" s="2" t="s">
        <v>164</v>
      </c>
      <c r="D217" s="109"/>
      <c r="E217" s="32">
        <v>0</v>
      </c>
      <c r="F217" s="28"/>
      <c r="G217" s="18">
        <v>-96939.06</v>
      </c>
      <c r="H217" s="28"/>
      <c r="I217" s="86"/>
      <c r="J217" s="28"/>
      <c r="K217" s="6">
        <v>8</v>
      </c>
      <c r="L217" s="65" t="s">
        <v>34</v>
      </c>
      <c r="M217" s="2" t="s">
        <v>35</v>
      </c>
      <c r="N217" s="33"/>
      <c r="O217" s="80">
        <v>5</v>
      </c>
      <c r="P217" s="28"/>
      <c r="Q217" s="18">
        <v>-96939.06</v>
      </c>
      <c r="R217" s="13" t="s">
        <v>184</v>
      </c>
      <c r="S217" s="18">
        <f t="shared" si="37"/>
        <v>0</v>
      </c>
      <c r="T217" s="28"/>
      <c r="U217" s="86"/>
      <c r="V217" s="28"/>
      <c r="W217" s="6"/>
      <c r="X217" s="65" t="s">
        <v>34</v>
      </c>
      <c r="Y217" s="81"/>
      <c r="Z217" s="33"/>
      <c r="AA217" s="80" t="s">
        <v>34</v>
      </c>
      <c r="AB217" s="28"/>
      <c r="AC217" s="18">
        <v>-96939.06</v>
      </c>
      <c r="AD217" s="13" t="s">
        <v>184</v>
      </c>
      <c r="AE217" s="18">
        <f t="shared" si="38"/>
        <v>0</v>
      </c>
    </row>
    <row r="218" spans="1:31" s="101" customFormat="1" x14ac:dyDescent="0.25">
      <c r="A218" s="1">
        <v>392.5</v>
      </c>
      <c r="B218" s="2"/>
      <c r="C218" s="2" t="s">
        <v>165</v>
      </c>
      <c r="D218" s="109"/>
      <c r="E218" s="32">
        <v>438100145.09000003</v>
      </c>
      <c r="F218" s="28"/>
      <c r="G218" s="18">
        <v>172173423.52000001</v>
      </c>
      <c r="H218" s="28"/>
      <c r="I218" s="86"/>
      <c r="J218" s="28"/>
      <c r="K218" s="6">
        <v>8</v>
      </c>
      <c r="L218" s="65" t="s">
        <v>34</v>
      </c>
      <c r="M218" s="2" t="s">
        <v>35</v>
      </c>
      <c r="N218" s="22"/>
      <c r="O218" s="80">
        <v>10</v>
      </c>
      <c r="P218" s="28"/>
      <c r="Q218" s="18">
        <v>172173423.52000001</v>
      </c>
      <c r="R218" s="13" t="s">
        <v>184</v>
      </c>
      <c r="S218" s="18">
        <f t="shared" si="37"/>
        <v>0</v>
      </c>
      <c r="T218" s="28"/>
      <c r="U218" s="86"/>
      <c r="V218" s="28"/>
      <c r="W218" s="6">
        <v>8</v>
      </c>
      <c r="X218" s="7" t="s">
        <v>34</v>
      </c>
      <c r="Y218" s="81" t="s">
        <v>35</v>
      </c>
      <c r="Z218" s="28"/>
      <c r="AA218" s="80">
        <v>10</v>
      </c>
      <c r="AB218" s="28"/>
      <c r="AC218" s="18">
        <v>172173423.52000001</v>
      </c>
      <c r="AD218" s="13" t="s">
        <v>184</v>
      </c>
      <c r="AE218" s="18">
        <f t="shared" si="38"/>
        <v>0</v>
      </c>
    </row>
    <row r="219" spans="1:31" s="101" customFormat="1" x14ac:dyDescent="0.25">
      <c r="A219" s="1">
        <v>393</v>
      </c>
      <c r="B219" s="2"/>
      <c r="C219" s="2" t="s">
        <v>166</v>
      </c>
      <c r="D219" s="109"/>
      <c r="E219" s="32">
        <v>6768725.71</v>
      </c>
      <c r="F219" s="28"/>
      <c r="G219" s="18">
        <v>2470612.4300000002</v>
      </c>
      <c r="H219" s="28"/>
      <c r="I219" s="86"/>
      <c r="J219" s="28"/>
      <c r="K219" s="6">
        <v>20</v>
      </c>
      <c r="L219" s="65" t="s">
        <v>34</v>
      </c>
      <c r="M219" s="2" t="s">
        <v>35</v>
      </c>
      <c r="N219" s="33"/>
      <c r="O219" s="80">
        <v>5</v>
      </c>
      <c r="P219" s="28"/>
      <c r="Q219" s="18">
        <v>2470612.4300000002</v>
      </c>
      <c r="R219" s="13" t="s">
        <v>184</v>
      </c>
      <c r="S219" s="18">
        <f t="shared" si="37"/>
        <v>0</v>
      </c>
      <c r="T219" s="28"/>
      <c r="U219" s="86"/>
      <c r="V219" s="28"/>
      <c r="W219" s="6">
        <v>20</v>
      </c>
      <c r="X219" s="7" t="s">
        <v>34</v>
      </c>
      <c r="Y219" s="81" t="s">
        <v>35</v>
      </c>
      <c r="Z219" s="28"/>
      <c r="AA219" s="80">
        <v>5</v>
      </c>
      <c r="AB219" s="28"/>
      <c r="AC219" s="18">
        <v>2470612.4300000002</v>
      </c>
      <c r="AD219" s="13" t="s">
        <v>184</v>
      </c>
      <c r="AE219" s="18">
        <f t="shared" si="38"/>
        <v>0</v>
      </c>
    </row>
    <row r="220" spans="1:31" s="101" customFormat="1" x14ac:dyDescent="0.25">
      <c r="A220" s="1">
        <v>394</v>
      </c>
      <c r="B220" s="2"/>
      <c r="C220" s="2" t="s">
        <v>167</v>
      </c>
      <c r="D220" s="109"/>
      <c r="E220" s="32">
        <v>118722726.18000001</v>
      </c>
      <c r="F220" s="28"/>
      <c r="G220" s="18">
        <v>43395278.799999997</v>
      </c>
      <c r="H220" s="28"/>
      <c r="I220" s="86"/>
      <c r="J220" s="28"/>
      <c r="K220" s="6">
        <v>18</v>
      </c>
      <c r="L220" s="65" t="s">
        <v>34</v>
      </c>
      <c r="M220" s="2" t="s">
        <v>35</v>
      </c>
      <c r="N220" s="33"/>
      <c r="O220" s="80">
        <v>5</v>
      </c>
      <c r="P220" s="28"/>
      <c r="Q220" s="18">
        <v>43395278.799999997</v>
      </c>
      <c r="R220" s="13" t="s">
        <v>184</v>
      </c>
      <c r="S220" s="18">
        <f t="shared" si="37"/>
        <v>0</v>
      </c>
      <c r="T220" s="28"/>
      <c r="U220" s="86"/>
      <c r="V220" s="28"/>
      <c r="W220" s="6">
        <v>18</v>
      </c>
      <c r="X220" s="7" t="s">
        <v>34</v>
      </c>
      <c r="Y220" s="81" t="s">
        <v>35</v>
      </c>
      <c r="Z220" s="28"/>
      <c r="AA220" s="80">
        <v>5</v>
      </c>
      <c r="AB220" s="28"/>
      <c r="AC220" s="18">
        <v>43395278.799999997</v>
      </c>
      <c r="AD220" s="13" t="s">
        <v>184</v>
      </c>
      <c r="AE220" s="18">
        <f t="shared" si="38"/>
        <v>0</v>
      </c>
    </row>
    <row r="221" spans="1:31" s="101" customFormat="1" x14ac:dyDescent="0.25">
      <c r="A221" s="1">
        <v>395</v>
      </c>
      <c r="B221" s="2"/>
      <c r="C221" s="2" t="s">
        <v>168</v>
      </c>
      <c r="D221" s="109"/>
      <c r="E221" s="32">
        <v>112404617.8</v>
      </c>
      <c r="F221" s="28"/>
      <c r="G221" s="18">
        <v>53515870.140000001</v>
      </c>
      <c r="H221" s="28"/>
      <c r="I221" s="86"/>
      <c r="J221" s="28"/>
      <c r="K221" s="6">
        <v>20</v>
      </c>
      <c r="L221" s="65" t="s">
        <v>34</v>
      </c>
      <c r="M221" s="2" t="s">
        <v>35</v>
      </c>
      <c r="N221" s="33"/>
      <c r="O221" s="80">
        <v>0</v>
      </c>
      <c r="P221" s="28"/>
      <c r="Q221" s="18">
        <v>53515870.140000001</v>
      </c>
      <c r="R221" s="13" t="s">
        <v>184</v>
      </c>
      <c r="S221" s="18">
        <f t="shared" si="37"/>
        <v>0</v>
      </c>
      <c r="T221" s="28"/>
      <c r="U221" s="86"/>
      <c r="V221" s="28"/>
      <c r="W221" s="6">
        <v>20</v>
      </c>
      <c r="X221" s="7" t="s">
        <v>34</v>
      </c>
      <c r="Y221" s="81" t="s">
        <v>35</v>
      </c>
      <c r="Z221" s="28"/>
      <c r="AA221" s="80">
        <v>0</v>
      </c>
      <c r="AB221" s="28"/>
      <c r="AC221" s="18">
        <v>53515870.140000001</v>
      </c>
      <c r="AD221" s="13" t="s">
        <v>184</v>
      </c>
      <c r="AE221" s="18">
        <f t="shared" si="38"/>
        <v>0</v>
      </c>
    </row>
    <row r="222" spans="1:31" s="101" customFormat="1" x14ac:dyDescent="0.25">
      <c r="A222" s="1">
        <v>395.1</v>
      </c>
      <c r="B222" s="2"/>
      <c r="C222" s="5" t="s">
        <v>169</v>
      </c>
      <c r="D222" s="109"/>
      <c r="E222" s="32">
        <v>0</v>
      </c>
      <c r="F222" s="28"/>
      <c r="G222" s="18">
        <v>0</v>
      </c>
      <c r="H222" s="28"/>
      <c r="I222" s="86"/>
      <c r="J222" s="28"/>
      <c r="K222" s="6"/>
      <c r="L222" s="65" t="s">
        <v>34</v>
      </c>
      <c r="M222" s="2"/>
      <c r="N222" s="33"/>
      <c r="O222" s="80" t="s">
        <v>34</v>
      </c>
      <c r="P222" s="28"/>
      <c r="Q222" s="18">
        <v>0</v>
      </c>
      <c r="R222" s="13"/>
      <c r="S222" s="18">
        <f t="shared" si="37"/>
        <v>0</v>
      </c>
      <c r="T222" s="28"/>
      <c r="U222" s="86"/>
      <c r="V222" s="28"/>
      <c r="W222" s="6"/>
      <c r="X222" s="65" t="s">
        <v>34</v>
      </c>
      <c r="Y222" s="2"/>
      <c r="Z222" s="33"/>
      <c r="AA222" s="80" t="s">
        <v>34</v>
      </c>
      <c r="AB222" s="28"/>
      <c r="AC222" s="18">
        <v>0</v>
      </c>
      <c r="AD222" s="13"/>
      <c r="AE222" s="18">
        <f t="shared" si="38"/>
        <v>0</v>
      </c>
    </row>
    <row r="223" spans="1:31" s="101" customFormat="1" x14ac:dyDescent="0.25">
      <c r="A223" s="1">
        <v>396</v>
      </c>
      <c r="B223" s="2"/>
      <c r="C223" s="5" t="s">
        <v>170</v>
      </c>
      <c r="D223" s="109"/>
      <c r="E223" s="24">
        <v>711985.95000000007</v>
      </c>
      <c r="F223" s="22"/>
      <c r="G223" s="18">
        <v>2077673.51</v>
      </c>
      <c r="H223" s="22"/>
      <c r="I223" s="86"/>
      <c r="J223" s="22"/>
      <c r="K223" s="6">
        <v>12</v>
      </c>
      <c r="L223" s="65" t="s">
        <v>34</v>
      </c>
      <c r="M223" s="2" t="s">
        <v>35</v>
      </c>
      <c r="N223" s="27"/>
      <c r="O223" s="80">
        <v>10</v>
      </c>
      <c r="P223" s="22"/>
      <c r="Q223" s="18">
        <v>2077673.51</v>
      </c>
      <c r="R223" s="13" t="s">
        <v>184</v>
      </c>
      <c r="S223" s="18">
        <f t="shared" si="37"/>
        <v>0</v>
      </c>
      <c r="T223" s="28"/>
      <c r="U223" s="86"/>
      <c r="V223" s="22"/>
      <c r="W223" s="6">
        <v>12</v>
      </c>
      <c r="X223" s="7" t="s">
        <v>34</v>
      </c>
      <c r="Y223" s="81" t="s">
        <v>35</v>
      </c>
      <c r="Z223" s="28"/>
      <c r="AA223" s="80">
        <v>10</v>
      </c>
      <c r="AB223" s="28"/>
      <c r="AC223" s="18">
        <v>2077673.51</v>
      </c>
      <c r="AD223" s="13" t="s">
        <v>184</v>
      </c>
      <c r="AE223" s="18">
        <f t="shared" si="38"/>
        <v>0</v>
      </c>
    </row>
    <row r="224" spans="1:31" s="101" customFormat="1" x14ac:dyDescent="0.25">
      <c r="A224" s="1">
        <v>397</v>
      </c>
      <c r="B224" s="2"/>
      <c r="C224" s="5" t="s">
        <v>171</v>
      </c>
      <c r="D224" s="109"/>
      <c r="E224" s="24">
        <v>242980401.08000001</v>
      </c>
      <c r="F224" s="22"/>
      <c r="G224" s="18">
        <v>102866627.52000001</v>
      </c>
      <c r="H224" s="22"/>
      <c r="I224" s="86"/>
      <c r="J224" s="22"/>
      <c r="K224" s="6">
        <v>15</v>
      </c>
      <c r="L224" s="65" t="s">
        <v>34</v>
      </c>
      <c r="M224" s="2" t="s">
        <v>35</v>
      </c>
      <c r="N224" s="27"/>
      <c r="O224" s="80">
        <v>0</v>
      </c>
      <c r="P224" s="22"/>
      <c r="Q224" s="18">
        <v>102866627.52000001</v>
      </c>
      <c r="R224" s="13" t="s">
        <v>184</v>
      </c>
      <c r="S224" s="18">
        <f t="shared" si="37"/>
        <v>0</v>
      </c>
      <c r="T224" s="28"/>
      <c r="U224" s="86"/>
      <c r="V224" s="22"/>
      <c r="W224" s="6">
        <v>15</v>
      </c>
      <c r="X224" s="7" t="s">
        <v>34</v>
      </c>
      <c r="Y224" s="81" t="s">
        <v>35</v>
      </c>
      <c r="Z224" s="28"/>
      <c r="AA224" s="80">
        <v>0</v>
      </c>
      <c r="AB224" s="28"/>
      <c r="AC224" s="18">
        <v>102866627.52000001</v>
      </c>
      <c r="AD224" s="13" t="s">
        <v>184</v>
      </c>
      <c r="AE224" s="18">
        <f t="shared" si="38"/>
        <v>0</v>
      </c>
    </row>
    <row r="225" spans="1:35" s="101" customFormat="1" x14ac:dyDescent="0.25">
      <c r="A225" s="1">
        <v>397.1</v>
      </c>
      <c r="B225" s="2"/>
      <c r="C225" s="5" t="s">
        <v>172</v>
      </c>
      <c r="D225" s="109"/>
      <c r="E225" s="24">
        <v>19636045.260000002</v>
      </c>
      <c r="F225" s="22"/>
      <c r="G225" s="18">
        <v>2441848</v>
      </c>
      <c r="H225" s="22"/>
      <c r="I225" s="86"/>
      <c r="J225" s="22"/>
      <c r="K225" s="6">
        <v>15</v>
      </c>
      <c r="L225" s="65" t="s">
        <v>34</v>
      </c>
      <c r="M225" s="2" t="s">
        <v>35</v>
      </c>
      <c r="N225" s="27"/>
      <c r="O225" s="80">
        <v>0</v>
      </c>
      <c r="P225" s="22"/>
      <c r="Q225" s="18">
        <v>2441848</v>
      </c>
      <c r="R225" s="13" t="s">
        <v>184</v>
      </c>
      <c r="S225" s="18">
        <f t="shared" si="37"/>
        <v>0</v>
      </c>
      <c r="T225" s="28"/>
      <c r="U225" s="86"/>
      <c r="V225" s="22"/>
      <c r="W225" s="6">
        <v>15</v>
      </c>
      <c r="X225" s="7" t="s">
        <v>34</v>
      </c>
      <c r="Y225" s="81" t="s">
        <v>35</v>
      </c>
      <c r="Z225" s="28"/>
      <c r="AA225" s="80">
        <v>0</v>
      </c>
      <c r="AB225" s="28"/>
      <c r="AC225" s="18">
        <v>2441848</v>
      </c>
      <c r="AD225" s="13" t="s">
        <v>184</v>
      </c>
      <c r="AE225" s="18">
        <f t="shared" si="38"/>
        <v>0</v>
      </c>
    </row>
    <row r="226" spans="1:35" s="101" customFormat="1" x14ac:dyDescent="0.25">
      <c r="A226" s="1">
        <v>397.2</v>
      </c>
      <c r="B226" s="2"/>
      <c r="C226" s="5" t="s">
        <v>173</v>
      </c>
      <c r="D226" s="109"/>
      <c r="E226" s="24">
        <v>0</v>
      </c>
      <c r="F226" s="22"/>
      <c r="G226" s="18">
        <v>0</v>
      </c>
      <c r="H226" s="22"/>
      <c r="I226" s="86"/>
      <c r="J226" s="22"/>
      <c r="K226" s="6"/>
      <c r="L226" s="65" t="s">
        <v>34</v>
      </c>
      <c r="M226" s="2"/>
      <c r="N226" s="27"/>
      <c r="O226" s="80" t="s">
        <v>34</v>
      </c>
      <c r="P226" s="22"/>
      <c r="Q226" s="18">
        <v>0</v>
      </c>
      <c r="R226" s="13"/>
      <c r="S226" s="18">
        <f t="shared" si="37"/>
        <v>0</v>
      </c>
      <c r="T226" s="28"/>
      <c r="U226" s="86"/>
      <c r="V226" s="22"/>
      <c r="W226" s="6"/>
      <c r="X226" s="65" t="s">
        <v>34</v>
      </c>
      <c r="Y226" s="81"/>
      <c r="Z226" s="33"/>
      <c r="AA226" s="80" t="s">
        <v>34</v>
      </c>
      <c r="AB226" s="28"/>
      <c r="AC226" s="18">
        <v>0</v>
      </c>
      <c r="AD226" s="13"/>
      <c r="AE226" s="18">
        <f t="shared" si="38"/>
        <v>0</v>
      </c>
    </row>
    <row r="227" spans="1:35" s="101" customFormat="1" x14ac:dyDescent="0.25">
      <c r="A227" s="1">
        <v>397.5</v>
      </c>
      <c r="B227" s="2"/>
      <c r="C227" s="5" t="s">
        <v>174</v>
      </c>
      <c r="D227" s="109"/>
      <c r="E227" s="24">
        <v>0</v>
      </c>
      <c r="F227" s="22"/>
      <c r="G227" s="18">
        <v>0</v>
      </c>
      <c r="H227" s="22"/>
      <c r="I227" s="86"/>
      <c r="J227" s="22"/>
      <c r="K227" s="6"/>
      <c r="L227" s="65" t="s">
        <v>34</v>
      </c>
      <c r="M227" s="2"/>
      <c r="N227" s="27"/>
      <c r="O227" s="80" t="s">
        <v>34</v>
      </c>
      <c r="P227" s="22"/>
      <c r="Q227" s="18">
        <v>0</v>
      </c>
      <c r="R227" s="13"/>
      <c r="S227" s="18">
        <f t="shared" si="37"/>
        <v>0</v>
      </c>
      <c r="T227" s="28"/>
      <c r="U227" s="86"/>
      <c r="V227" s="22"/>
      <c r="W227" s="6"/>
      <c r="X227" s="65" t="s">
        <v>34</v>
      </c>
      <c r="Y227" s="81"/>
      <c r="Z227" s="33"/>
      <c r="AA227" s="80" t="s">
        <v>34</v>
      </c>
      <c r="AB227" s="28"/>
      <c r="AC227" s="18">
        <v>0</v>
      </c>
      <c r="AD227" s="13"/>
      <c r="AE227" s="18">
        <f t="shared" si="38"/>
        <v>0</v>
      </c>
    </row>
    <row r="228" spans="1:35" s="101" customFormat="1" x14ac:dyDescent="0.25">
      <c r="A228" s="1">
        <v>398</v>
      </c>
      <c r="B228" s="2"/>
      <c r="C228" s="5" t="s">
        <v>175</v>
      </c>
      <c r="D228" s="109"/>
      <c r="E228" s="24">
        <v>61781909.890000001</v>
      </c>
      <c r="F228" s="22"/>
      <c r="G228" s="18">
        <v>0</v>
      </c>
      <c r="H228" s="22"/>
      <c r="I228" s="86"/>
      <c r="J228" s="22"/>
      <c r="K228" s="6">
        <v>20</v>
      </c>
      <c r="L228" s="65" t="s">
        <v>34</v>
      </c>
      <c r="M228" s="2" t="s">
        <v>35</v>
      </c>
      <c r="N228" s="40"/>
      <c r="O228" s="80">
        <v>0</v>
      </c>
      <c r="P228" s="22"/>
      <c r="Q228" s="18">
        <v>0</v>
      </c>
      <c r="R228" s="13" t="s">
        <v>184</v>
      </c>
      <c r="S228" s="18">
        <f t="shared" si="37"/>
        <v>0</v>
      </c>
      <c r="T228" s="28"/>
      <c r="U228" s="86"/>
      <c r="V228" s="22"/>
      <c r="W228" s="6">
        <v>20</v>
      </c>
      <c r="X228" s="7" t="s">
        <v>34</v>
      </c>
      <c r="Y228" s="81" t="s">
        <v>35</v>
      </c>
      <c r="Z228" s="28"/>
      <c r="AA228" s="80">
        <v>0</v>
      </c>
      <c r="AB228" s="28"/>
      <c r="AC228" s="18">
        <v>0</v>
      </c>
      <c r="AD228" s="13"/>
      <c r="AE228" s="18">
        <f t="shared" si="38"/>
        <v>0</v>
      </c>
    </row>
    <row r="229" spans="1:35" s="101" customFormat="1" x14ac:dyDescent="0.25">
      <c r="A229" s="1">
        <v>398.1</v>
      </c>
      <c r="B229" s="2"/>
      <c r="C229" s="5" t="s">
        <v>176</v>
      </c>
      <c r="D229" s="109"/>
      <c r="E229" s="24">
        <v>0</v>
      </c>
      <c r="F229" s="22"/>
      <c r="G229" s="18">
        <v>26482291.48</v>
      </c>
      <c r="H229" s="22"/>
      <c r="I229" s="86"/>
      <c r="J229" s="22"/>
      <c r="K229" s="6"/>
      <c r="L229" s="65" t="s">
        <v>34</v>
      </c>
      <c r="M229" s="2"/>
      <c r="N229" s="40"/>
      <c r="O229" s="80">
        <v>0</v>
      </c>
      <c r="P229" s="22"/>
      <c r="Q229" s="18">
        <v>26482291.48</v>
      </c>
      <c r="R229" s="13" t="s">
        <v>184</v>
      </c>
      <c r="S229" s="18">
        <f t="shared" si="37"/>
        <v>0</v>
      </c>
      <c r="T229" s="28"/>
      <c r="U229" s="86"/>
      <c r="V229" s="22"/>
      <c r="W229" s="6"/>
      <c r="X229" s="65" t="s">
        <v>34</v>
      </c>
      <c r="Y229" s="81"/>
      <c r="Z229" s="33"/>
      <c r="AA229" s="80" t="s">
        <v>34</v>
      </c>
      <c r="AB229" s="28"/>
      <c r="AC229" s="18">
        <v>26482291.48</v>
      </c>
      <c r="AD229" s="13" t="s">
        <v>184</v>
      </c>
      <c r="AE229" s="18">
        <f t="shared" si="38"/>
        <v>0</v>
      </c>
    </row>
    <row r="230" spans="1:35" s="101" customFormat="1" ht="15.6" x14ac:dyDescent="0.3">
      <c r="A230" s="1">
        <v>398.2</v>
      </c>
      <c r="B230" s="2"/>
      <c r="C230" s="5" t="s">
        <v>177</v>
      </c>
      <c r="D230" s="110"/>
      <c r="E230" s="29">
        <v>0</v>
      </c>
      <c r="F230" s="22"/>
      <c r="G230" s="16">
        <v>0</v>
      </c>
      <c r="H230" s="22"/>
      <c r="I230" s="86"/>
      <c r="J230" s="22"/>
      <c r="K230" s="6"/>
      <c r="L230" s="65" t="s">
        <v>34</v>
      </c>
      <c r="M230" s="2"/>
      <c r="N230" s="33"/>
      <c r="O230" s="80" t="s">
        <v>34</v>
      </c>
      <c r="P230" s="22"/>
      <c r="Q230" s="16">
        <v>0</v>
      </c>
      <c r="R230" s="13"/>
      <c r="S230" s="16">
        <f t="shared" si="37"/>
        <v>0</v>
      </c>
      <c r="T230" s="28"/>
      <c r="U230" s="86"/>
      <c r="V230" s="28"/>
      <c r="W230" s="6"/>
      <c r="X230" s="65" t="s">
        <v>34</v>
      </c>
      <c r="Y230" s="2"/>
      <c r="Z230" s="33"/>
      <c r="AA230" s="80" t="s">
        <v>34</v>
      </c>
      <c r="AB230" s="28"/>
      <c r="AC230" s="16">
        <v>0</v>
      </c>
      <c r="AD230" s="13"/>
      <c r="AE230" s="16">
        <f t="shared" si="38"/>
        <v>0</v>
      </c>
    </row>
    <row r="231" spans="1:35" s="101" customFormat="1" ht="15.6" x14ac:dyDescent="0.3">
      <c r="A231" s="1"/>
      <c r="B231" s="2"/>
      <c r="C231" s="2"/>
      <c r="D231" s="109"/>
      <c r="E231" s="24"/>
      <c r="F231" s="22"/>
      <c r="G231" s="108"/>
      <c r="H231" s="22"/>
      <c r="I231" s="22"/>
      <c r="J231" s="22"/>
      <c r="K231" s="22"/>
      <c r="L231" s="22"/>
      <c r="M231" s="41"/>
      <c r="N231" s="22"/>
      <c r="O231" s="22"/>
      <c r="P231" s="22"/>
      <c r="Q231" s="30"/>
      <c r="R231" s="30"/>
      <c r="S231" s="30"/>
      <c r="T231" s="28"/>
      <c r="U231" s="22"/>
      <c r="V231" s="22"/>
      <c r="W231" s="22"/>
      <c r="X231" s="22"/>
      <c r="Y231" s="41"/>
      <c r="Z231" s="22"/>
      <c r="AA231" s="22"/>
      <c r="AB231" s="22"/>
      <c r="AC231" s="30"/>
      <c r="AD231" s="13"/>
      <c r="AE231" s="30"/>
    </row>
    <row r="232" spans="1:35" s="101" customFormat="1" ht="15.6" x14ac:dyDescent="0.3">
      <c r="A232" s="1"/>
      <c r="B232" s="72" t="s">
        <v>178</v>
      </c>
      <c r="C232" s="2"/>
      <c r="D232" s="109"/>
      <c r="E232" s="35">
        <f>SUBTOTAL(9,E211:E231)</f>
        <v>2697661900.0499997</v>
      </c>
      <c r="F232" s="22"/>
      <c r="G232" s="36">
        <f>SUBTOTAL(9,G211:G231)</f>
        <v>862834312.08999991</v>
      </c>
      <c r="H232" s="22"/>
      <c r="I232" s="22"/>
      <c r="J232" s="22"/>
      <c r="K232" s="22"/>
      <c r="L232" s="22"/>
      <c r="M232" s="41"/>
      <c r="N232" s="22"/>
      <c r="O232" s="22"/>
      <c r="P232" s="22"/>
      <c r="Q232" s="36">
        <f>SUBTOTAL(9,Q211:Q231)</f>
        <v>938556639.3599999</v>
      </c>
      <c r="R232" s="30"/>
      <c r="S232" s="36">
        <f>SUBTOTAL(9,S211:S231)</f>
        <v>-75722327.270000011</v>
      </c>
      <c r="T232" s="28"/>
      <c r="U232" s="22"/>
      <c r="V232" s="22"/>
      <c r="W232" s="22"/>
      <c r="X232" s="22"/>
      <c r="Y232" s="41"/>
      <c r="Z232" s="22"/>
      <c r="AA232" s="22"/>
      <c r="AB232" s="22"/>
      <c r="AC232" s="36">
        <f>SUBTOTAL(9,AC211:AC231)</f>
        <v>938556639.3599999</v>
      </c>
      <c r="AD232" s="13"/>
      <c r="AE232" s="36">
        <f>SUBTOTAL(9,AE211:AE231)</f>
        <v>-75722327.270000011</v>
      </c>
    </row>
    <row r="233" spans="1:35" s="101" customFormat="1" ht="15.6" x14ac:dyDescent="0.3">
      <c r="A233" s="1"/>
      <c r="B233" s="2"/>
      <c r="C233" s="2"/>
      <c r="D233" s="109"/>
      <c r="E233" s="24"/>
      <c r="F233" s="22"/>
      <c r="G233" s="108"/>
      <c r="H233" s="22"/>
      <c r="I233" s="22"/>
      <c r="J233" s="22"/>
      <c r="K233" s="22"/>
      <c r="L233" s="22"/>
      <c r="M233" s="41"/>
      <c r="N233" s="22"/>
      <c r="O233" s="22"/>
      <c r="P233" s="22"/>
      <c r="Q233" s="30"/>
      <c r="R233" s="30"/>
      <c r="S233" s="30"/>
      <c r="T233" s="22"/>
      <c r="U233" s="22"/>
      <c r="V233" s="22"/>
      <c r="W233" s="22"/>
      <c r="X233" s="22"/>
      <c r="Y233" s="41"/>
      <c r="Z233" s="22"/>
      <c r="AA233" s="22"/>
      <c r="AB233" s="22"/>
      <c r="AC233" s="30"/>
      <c r="AD233" s="13"/>
      <c r="AE233" s="30"/>
    </row>
    <row r="234" spans="1:35" s="101" customFormat="1" ht="16.2" thickBot="1" x14ac:dyDescent="0.35">
      <c r="B234" s="72" t="s">
        <v>179</v>
      </c>
      <c r="C234" s="2"/>
      <c r="D234" s="109"/>
      <c r="E234" s="42">
        <f>SUBTOTAL(9,E200:E233)</f>
        <v>3618263508.1400003</v>
      </c>
      <c r="F234" s="22"/>
      <c r="G234" s="43">
        <f>SUBTOTAL(9,G200:G233)</f>
        <v>1180373613.22</v>
      </c>
      <c r="H234" s="22"/>
      <c r="I234" s="22"/>
      <c r="J234" s="22"/>
      <c r="K234" s="22"/>
      <c r="L234" s="22"/>
      <c r="M234" s="41"/>
      <c r="N234" s="22"/>
      <c r="O234" s="22"/>
      <c r="P234" s="22"/>
      <c r="Q234" s="43">
        <f>SUBTOTAL(9,Q200:Q233)</f>
        <v>1256095940.49</v>
      </c>
      <c r="R234" s="30"/>
      <c r="S234" s="43">
        <f>SUBTOTAL(9,S200:S233)</f>
        <v>-75722327.270000011</v>
      </c>
      <c r="T234" s="22"/>
      <c r="U234" s="22"/>
      <c r="V234" s="22"/>
      <c r="W234" s="22"/>
      <c r="X234" s="22"/>
      <c r="Y234" s="41"/>
      <c r="Z234" s="22"/>
      <c r="AA234" s="22"/>
      <c r="AB234" s="22"/>
      <c r="AC234" s="43">
        <f>SUBTOTAL(9,AC200:AC233)</f>
        <v>1256095940.49</v>
      </c>
      <c r="AD234" s="13"/>
      <c r="AE234" s="43">
        <f>SUBTOTAL(9,AE200:AE233)</f>
        <v>-75722327.270000011</v>
      </c>
    </row>
    <row r="235" spans="1:35" s="101" customFormat="1" ht="16.2" thickTop="1" x14ac:dyDescent="0.3">
      <c r="A235" s="1"/>
      <c r="B235" s="2"/>
      <c r="C235" s="2"/>
      <c r="D235" s="109"/>
      <c r="E235" s="24"/>
      <c r="F235" s="22"/>
      <c r="G235" s="108"/>
      <c r="H235" s="22"/>
      <c r="I235" s="22"/>
      <c r="J235" s="22"/>
      <c r="K235" s="22"/>
      <c r="L235" s="22"/>
      <c r="M235" s="41"/>
      <c r="N235" s="22"/>
      <c r="O235" s="22"/>
      <c r="P235" s="22"/>
      <c r="Q235" s="30"/>
      <c r="R235" s="30"/>
      <c r="S235" s="30"/>
      <c r="T235" s="22"/>
      <c r="U235" s="22"/>
      <c r="V235" s="22"/>
      <c r="W235" s="22"/>
      <c r="X235" s="22"/>
      <c r="Y235" s="41"/>
      <c r="Z235" s="22"/>
      <c r="AA235" s="22"/>
      <c r="AB235" s="22"/>
      <c r="AC235" s="30"/>
      <c r="AD235" s="13"/>
      <c r="AE235" s="30"/>
    </row>
    <row r="236" spans="1:35" s="101" customFormat="1" ht="15.6" x14ac:dyDescent="0.3">
      <c r="B236" s="102" t="s">
        <v>115</v>
      </c>
      <c r="C236" s="2"/>
      <c r="D236" s="103"/>
      <c r="E236" s="21"/>
      <c r="F236" s="22"/>
      <c r="G236" s="21"/>
      <c r="H236" s="22"/>
      <c r="I236" s="22"/>
      <c r="J236" s="22"/>
      <c r="K236" s="6"/>
      <c r="L236" s="2"/>
      <c r="M236" s="65"/>
      <c r="N236" s="22"/>
      <c r="O236" s="80"/>
      <c r="P236" s="22"/>
      <c r="Q236" s="21"/>
      <c r="R236" s="22"/>
      <c r="S236" s="23">
        <f>S234/Q234</f>
        <v>-6.0283872297573794E-2</v>
      </c>
      <c r="T236" s="22"/>
      <c r="U236" s="22"/>
      <c r="V236" s="22"/>
      <c r="W236" s="6"/>
      <c r="X236" s="2"/>
      <c r="Y236" s="65"/>
      <c r="Z236" s="22"/>
      <c r="AA236" s="80"/>
      <c r="AB236" s="22"/>
      <c r="AC236" s="21"/>
      <c r="AD236" s="22"/>
      <c r="AE236" s="23">
        <f>AE234/AC234</f>
        <v>-6.0283872297573794E-2</v>
      </c>
      <c r="AF236" s="22"/>
      <c r="AG236" s="22"/>
      <c r="AH236" s="22"/>
      <c r="AI236" s="22"/>
    </row>
    <row r="237" spans="1:35" s="101" customFormat="1" ht="15.6" x14ac:dyDescent="0.3">
      <c r="A237" s="104"/>
      <c r="B237" s="102"/>
      <c r="C237" s="2"/>
      <c r="D237" s="103"/>
      <c r="E237" s="21"/>
      <c r="F237" s="22"/>
      <c r="G237" s="21"/>
      <c r="H237" s="22"/>
      <c r="I237" s="22"/>
      <c r="J237" s="22"/>
      <c r="K237" s="6"/>
      <c r="L237" s="2"/>
      <c r="M237" s="65"/>
      <c r="N237" s="22"/>
      <c r="O237" s="80"/>
      <c r="P237" s="22"/>
      <c r="Q237" s="21"/>
      <c r="R237" s="22"/>
      <c r="S237" s="23"/>
      <c r="T237" s="22"/>
      <c r="U237" s="22"/>
      <c r="V237" s="22"/>
      <c r="W237" s="6"/>
      <c r="X237" s="2"/>
      <c r="Y237" s="65"/>
      <c r="Z237" s="22"/>
      <c r="AA237" s="80"/>
      <c r="AB237" s="22"/>
      <c r="AC237" s="21"/>
      <c r="AD237" s="22"/>
      <c r="AE237" s="23"/>
      <c r="AF237" s="22"/>
      <c r="AG237" s="22"/>
      <c r="AH237" s="22"/>
      <c r="AI237" s="22"/>
    </row>
    <row r="238" spans="1:35" s="101" customFormat="1" ht="16.2" thickBot="1" x14ac:dyDescent="0.35">
      <c r="B238" s="72" t="s">
        <v>180</v>
      </c>
      <c r="C238" s="2"/>
      <c r="D238" s="109"/>
      <c r="E238" s="42">
        <f>SUBTOTAL(9,E10:E235)</f>
        <v>44282716510.330009</v>
      </c>
      <c r="F238" s="22"/>
      <c r="G238" s="43">
        <f>SUBTOTAL(9,G10:G235)</f>
        <v>10271504098.539999</v>
      </c>
      <c r="H238" s="22"/>
      <c r="I238" s="22"/>
      <c r="J238" s="22"/>
      <c r="K238" s="22"/>
      <c r="L238" s="22"/>
      <c r="M238" s="41"/>
      <c r="N238" s="22"/>
      <c r="O238" s="22"/>
      <c r="P238" s="22"/>
      <c r="Q238" s="43">
        <f>SUBTOTAL(9,Q10:Q235)</f>
        <v>12929544368.970003</v>
      </c>
      <c r="R238" s="30"/>
      <c r="S238" s="43">
        <f>SUBTOTAL(9,S10:S235)</f>
        <v>-2658040270.8268905</v>
      </c>
      <c r="T238" s="22"/>
      <c r="U238" s="22"/>
      <c r="V238" s="22"/>
      <c r="W238" s="22"/>
      <c r="X238" s="22"/>
      <c r="Y238" s="41"/>
      <c r="Z238" s="22"/>
      <c r="AA238" s="22"/>
      <c r="AB238" s="22"/>
      <c r="AC238" s="43">
        <f>SUBTOTAL(9,AC10:AC235)</f>
        <v>13976697936.335222</v>
      </c>
      <c r="AD238" s="13"/>
      <c r="AE238" s="43">
        <f>SUBTOTAL(9,AE10:AE235)</f>
        <v>-3705193838.4135499</v>
      </c>
    </row>
    <row r="239" spans="1:35" s="101" customFormat="1" ht="16.2" thickTop="1" x14ac:dyDescent="0.3">
      <c r="A239" s="1"/>
      <c r="B239" s="2"/>
      <c r="C239" s="2"/>
      <c r="D239" s="109"/>
      <c r="E239" s="24"/>
      <c r="F239" s="22"/>
      <c r="G239" s="108"/>
      <c r="H239" s="22"/>
      <c r="I239" s="22"/>
      <c r="J239" s="22"/>
      <c r="K239" s="22"/>
      <c r="L239" s="22"/>
      <c r="M239" s="41"/>
      <c r="N239" s="22"/>
      <c r="O239" s="22"/>
      <c r="P239" s="22"/>
      <c r="Q239" s="30"/>
      <c r="R239" s="30"/>
      <c r="S239" s="30"/>
      <c r="T239" s="22"/>
      <c r="U239" s="22"/>
      <c r="V239" s="22"/>
      <c r="W239" s="22"/>
      <c r="X239" s="22"/>
      <c r="Y239" s="41"/>
      <c r="Z239" s="22"/>
      <c r="AA239" s="22"/>
      <c r="AB239" s="22"/>
      <c r="AC239" s="30"/>
      <c r="AD239" s="30"/>
      <c r="AE239" s="30"/>
    </row>
    <row r="240" spans="1:35" s="101" customFormat="1" ht="15.6" x14ac:dyDescent="0.3">
      <c r="B240" s="102" t="s">
        <v>115</v>
      </c>
      <c r="C240" s="2"/>
      <c r="D240" s="103"/>
      <c r="E240" s="21"/>
      <c r="F240" s="22"/>
      <c r="G240" s="21"/>
      <c r="H240" s="22"/>
      <c r="I240" s="22"/>
      <c r="J240" s="22"/>
      <c r="K240" s="6"/>
      <c r="L240" s="2"/>
      <c r="M240" s="65"/>
      <c r="N240" s="22"/>
      <c r="O240" s="80"/>
      <c r="P240" s="22"/>
      <c r="Q240" s="21"/>
      <c r="R240" s="22"/>
      <c r="S240" s="23">
        <f>S238/Q238</f>
        <v>-0.20557880424665234</v>
      </c>
      <c r="T240" s="22"/>
      <c r="U240" s="22"/>
      <c r="V240" s="22"/>
      <c r="W240" s="6"/>
      <c r="X240" s="2"/>
      <c r="Y240" s="65"/>
      <c r="Z240" s="22"/>
      <c r="AA240" s="80"/>
      <c r="AB240" s="22"/>
      <c r="AC240" s="21"/>
      <c r="AD240" s="22"/>
      <c r="AE240" s="23">
        <f>AE238/AC238</f>
        <v>-0.26509794053580832</v>
      </c>
      <c r="AF240" s="22"/>
      <c r="AG240" s="22"/>
      <c r="AH240" s="22"/>
      <c r="AI240" s="22"/>
    </row>
    <row r="241" spans="1:35" s="101" customFormat="1" ht="15.6" x14ac:dyDescent="0.3">
      <c r="A241" s="104"/>
      <c r="B241" s="102"/>
      <c r="C241" s="2"/>
      <c r="D241" s="103"/>
      <c r="E241" s="21"/>
      <c r="F241" s="22"/>
      <c r="G241" s="21"/>
      <c r="H241" s="22"/>
      <c r="I241" s="22"/>
      <c r="J241" s="22"/>
      <c r="K241" s="6"/>
      <c r="L241" s="2"/>
      <c r="M241" s="65"/>
      <c r="N241" s="22"/>
      <c r="O241" s="80"/>
      <c r="P241" s="22"/>
      <c r="Q241" s="21"/>
      <c r="R241" s="22"/>
      <c r="S241" s="23"/>
      <c r="T241" s="22"/>
      <c r="U241" s="22"/>
      <c r="V241" s="22"/>
      <c r="W241" s="6"/>
      <c r="X241" s="2"/>
      <c r="Y241" s="65"/>
      <c r="Z241" s="22"/>
      <c r="AA241" s="80"/>
      <c r="AB241" s="22"/>
      <c r="AC241" s="21"/>
      <c r="AD241" s="22"/>
      <c r="AE241" s="23"/>
      <c r="AF241" s="22"/>
      <c r="AG241" s="22"/>
      <c r="AH241" s="22"/>
      <c r="AI241" s="22"/>
    </row>
    <row r="242" spans="1:35" x14ac:dyDescent="0.25">
      <c r="B242" s="1" t="s">
        <v>181</v>
      </c>
      <c r="E242" s="15"/>
      <c r="G242" s="26"/>
      <c r="O242" s="80"/>
      <c r="Q242" s="26"/>
      <c r="R242" s="26"/>
      <c r="S242" s="26"/>
      <c r="AA242" s="80"/>
      <c r="AC242" s="26"/>
      <c r="AD242" s="26"/>
      <c r="AE242" s="26"/>
    </row>
    <row r="243" spans="1:35" x14ac:dyDescent="0.25">
      <c r="B243" s="1" t="s">
        <v>182</v>
      </c>
      <c r="E243" s="15"/>
      <c r="G243" s="26"/>
      <c r="O243" s="80"/>
      <c r="Q243" s="26"/>
      <c r="R243" s="26"/>
      <c r="S243" s="26"/>
      <c r="AA243" s="80"/>
      <c r="AC243" s="26"/>
      <c r="AD243" s="26"/>
      <c r="AE243" s="26"/>
    </row>
    <row r="244" spans="1:35" x14ac:dyDescent="0.25">
      <c r="B244" s="1" t="s">
        <v>183</v>
      </c>
      <c r="E244" s="15"/>
      <c r="G244" s="26"/>
      <c r="O244" s="80"/>
      <c r="Q244" s="26"/>
      <c r="R244" s="26"/>
      <c r="S244" s="26"/>
      <c r="AA244" s="80"/>
      <c r="AC244" s="26"/>
      <c r="AD244" s="26"/>
      <c r="AE244" s="26"/>
    </row>
    <row r="245" spans="1:35" x14ac:dyDescent="0.25">
      <c r="E245" s="15"/>
      <c r="G245" s="26"/>
      <c r="O245" s="80"/>
      <c r="Q245" s="26"/>
      <c r="R245" s="26"/>
      <c r="S245" s="26"/>
      <c r="AA245" s="80"/>
      <c r="AC245" s="26"/>
      <c r="AD245" s="26"/>
      <c r="AE245" s="26"/>
    </row>
    <row r="246" spans="1:35" x14ac:dyDescent="0.25">
      <c r="E246" s="15"/>
      <c r="G246" s="26"/>
      <c r="O246" s="80"/>
      <c r="Q246" s="26"/>
      <c r="R246" s="26"/>
      <c r="S246" s="26"/>
      <c r="AA246" s="80"/>
      <c r="AC246" s="26"/>
      <c r="AD246" s="26"/>
      <c r="AE246" s="26"/>
    </row>
    <row r="247" spans="1:35" x14ac:dyDescent="0.25">
      <c r="E247" s="24"/>
      <c r="G247" s="26"/>
      <c r="Q247" s="26"/>
      <c r="R247" s="26"/>
      <c r="S247" s="26"/>
      <c r="AC247" s="26"/>
      <c r="AD247" s="26"/>
      <c r="AE247" s="26"/>
    </row>
    <row r="249" spans="1:35" x14ac:dyDescent="0.25">
      <c r="C249" s="1"/>
    </row>
    <row r="250" spans="1:35" x14ac:dyDescent="0.25">
      <c r="C250" s="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</row>
    <row r="251" spans="1:35" x14ac:dyDescent="0.25">
      <c r="C251" s="1"/>
    </row>
    <row r="252" spans="1:35" x14ac:dyDescent="0.25">
      <c r="C252" s="1"/>
    </row>
  </sheetData>
  <printOptions horizontalCentered="1"/>
  <pageMargins left="0.75" right="0.75" top="1" bottom="0.75" header="0.5" footer="0.5"/>
  <pageSetup scale="35" fitToHeight="0" orientation="landscape" r:id="rId1"/>
  <headerFooter alignWithMargins="0">
    <oddHeader xml:space="preserve">&amp;R
</oddHeader>
  </headerFooter>
  <rowBreaks count="2" manualBreakCount="2">
    <brk id="92" max="16383" man="1"/>
    <brk id="1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DP-3</vt:lpstr>
      <vt:lpstr>'DP-3'!Print_Titles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Stubblebine, Kelsey</dc:creator>
  <cp:lastModifiedBy>Bissell, Garrett E</cp:lastModifiedBy>
  <cp:lastPrinted>2021-12-22T21:12:05Z</cp:lastPrinted>
  <dcterms:created xsi:type="dcterms:W3CDTF">2021-09-27T19:56:17Z</dcterms:created>
  <dcterms:modified xsi:type="dcterms:W3CDTF">2023-08-30T20:14:57Z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049dce-8671-4c79-90d7-f6ec79470f4e_Enabled">
    <vt:lpwstr>true</vt:lpwstr>
  </property>
  <property fmtid="{D5CDD505-2E9C-101B-9397-08002B2CF9AE}" pid="3" name="MSIP_Label_a5049dce-8671-4c79-90d7-f6ec79470f4e_SetDate">
    <vt:lpwstr>2023-08-30T13:09:25Z</vt:lpwstr>
  </property>
  <property fmtid="{D5CDD505-2E9C-101B-9397-08002B2CF9AE}" pid="4" name="MSIP_Label_a5049dce-8671-4c79-90d7-f6ec79470f4e_Method">
    <vt:lpwstr>Privileged</vt:lpwstr>
  </property>
  <property fmtid="{D5CDD505-2E9C-101B-9397-08002B2CF9AE}" pid="5" name="MSIP_Label_a5049dce-8671-4c79-90d7-f6ec79470f4e_Name">
    <vt:lpwstr>Public</vt:lpwstr>
  </property>
  <property fmtid="{D5CDD505-2E9C-101B-9397-08002B2CF9AE}" pid="6" name="MSIP_Label_a5049dce-8671-4c79-90d7-f6ec79470f4e_SiteId">
    <vt:lpwstr>7658602a-f7b9-4209-bc62-d2bfc30dea0d</vt:lpwstr>
  </property>
  <property fmtid="{D5CDD505-2E9C-101B-9397-08002B2CF9AE}" pid="7" name="MSIP_Label_a5049dce-8671-4c79-90d7-f6ec79470f4e_ActionId">
    <vt:lpwstr>f1e70f38-0084-44ad-a489-dc7cd8727831</vt:lpwstr>
  </property>
  <property fmtid="{D5CDD505-2E9C-101B-9397-08002B2CF9AE}" pid="8" name="MSIP_Label_a5049dce-8671-4c79-90d7-f6ec79470f4e_ContentBits">
    <vt:lpwstr>0</vt:lpwstr>
  </property>
  <property fmtid="{D5CDD505-2E9C-101B-9397-08002B2CF9AE}" pid="9" name="_NewReviewCycle">
    <vt:lpwstr/>
  </property>
  <property fmtid="{D5CDD505-2E9C-101B-9397-08002B2CF9AE}" pid="10" name="_AdHocReviewCycleID">
    <vt:i4>1951170404</vt:i4>
  </property>
  <property fmtid="{D5CDD505-2E9C-101B-9397-08002B2CF9AE}" pid="11" name="_EmailSubject">
    <vt:lpwstr>&lt;External Sender&gt; RE: [EXT] Formula Rate Deficiency Response</vt:lpwstr>
  </property>
  <property fmtid="{D5CDD505-2E9C-101B-9397-08002B2CF9AE}" pid="12" name="_AuthorEmail">
    <vt:lpwstr>GBissell@nyiso.com</vt:lpwstr>
  </property>
  <property fmtid="{D5CDD505-2E9C-101B-9397-08002B2CF9AE}" pid="13" name="_AuthorEmailDisplayName">
    <vt:lpwstr>Bissell, Garrett E</vt:lpwstr>
  </property>
</Properties>
</file>