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105" windowWidth="20730" windowHeight="11310"/>
  </bookViews>
  <sheets>
    <sheet name="Summary" sheetId="2" r:id="rId1"/>
    <sheet name="NYCA" sheetId="1" r:id="rId2"/>
    <sheet name="GHIJ" sheetId="3" r:id="rId3"/>
    <sheet name="NYC" sheetId="4" r:id="rId4"/>
    <sheet name="LI" sheetId="5" r:id="rId5"/>
  </sheets>
  <definedNames>
    <definedName name="_xlnm._FilterDatabase" localSheetId="0" hidden="1">Summary!$B$18:$G$18</definedName>
    <definedName name="_xlnm.Print_Area" localSheetId="2">GHIJ!$1:$46</definedName>
    <definedName name="_xlnm.Print_Area" localSheetId="4">LI!$1:$19</definedName>
    <definedName name="_xlnm.Print_Area" localSheetId="3">NYC!$1:$38</definedName>
    <definedName name="_xlnm.Print_Area" localSheetId="1">NYCA!$1:$69</definedName>
    <definedName name="_xlnm.Print_Area" localSheetId="0">Summary!$A$1:$R$49</definedName>
  </definedNames>
  <calcPr calcId="125725"/>
</workbook>
</file>

<file path=xl/calcChain.xml><?xml version="1.0" encoding="utf-8"?>
<calcChain xmlns="http://schemas.openxmlformats.org/spreadsheetml/2006/main">
  <c r="AK41" i="1"/>
  <c r="AG41"/>
  <c r="AC41"/>
  <c r="Y41"/>
  <c r="U41"/>
  <c r="Q41"/>
  <c r="M41"/>
  <c r="I41"/>
  <c r="E41"/>
  <c r="AK40"/>
  <c r="AJ40"/>
  <c r="AJ41" s="1"/>
  <c r="AI40"/>
  <c r="AI41" s="1"/>
  <c r="AH40"/>
  <c r="AH41" s="1"/>
  <c r="AG40"/>
  <c r="AF40"/>
  <c r="AF41" s="1"/>
  <c r="AE40"/>
  <c r="AE41" s="1"/>
  <c r="AD40"/>
  <c r="AD41" s="1"/>
  <c r="AC40"/>
  <c r="AB40"/>
  <c r="AB41" s="1"/>
  <c r="AA40"/>
  <c r="AA41" s="1"/>
  <c r="Z40"/>
  <c r="Z41" s="1"/>
  <c r="Y40"/>
  <c r="X40"/>
  <c r="X41" s="1"/>
  <c r="W40"/>
  <c r="W41" s="1"/>
  <c r="V40"/>
  <c r="V41" s="1"/>
  <c r="U40"/>
  <c r="T40"/>
  <c r="T41" s="1"/>
  <c r="S40"/>
  <c r="S41" s="1"/>
  <c r="R40"/>
  <c r="R41" s="1"/>
  <c r="Q40"/>
  <c r="P40"/>
  <c r="P41" s="1"/>
  <c r="O40"/>
  <c r="O41" s="1"/>
  <c r="N40"/>
  <c r="N41" s="1"/>
  <c r="M40"/>
  <c r="L40"/>
  <c r="L41" s="1"/>
  <c r="K40"/>
  <c r="K41" s="1"/>
  <c r="J40"/>
  <c r="J41" s="1"/>
  <c r="I40"/>
  <c r="H40"/>
  <c r="H41" s="1"/>
  <c r="G40"/>
  <c r="G41" s="1"/>
  <c r="F40"/>
  <c r="F41" s="1"/>
  <c r="E40"/>
  <c r="D40"/>
  <c r="D41" s="1"/>
  <c r="C40"/>
  <c r="C41" s="1"/>
  <c r="B41"/>
  <c r="B40"/>
  <c r="C13"/>
  <c r="D13"/>
  <c r="D14" s="1"/>
  <c r="E13"/>
  <c r="F13"/>
  <c r="G13"/>
  <c r="H13"/>
  <c r="H14" s="1"/>
  <c r="I13"/>
  <c r="J13"/>
  <c r="K13"/>
  <c r="L13"/>
  <c r="L14" s="1"/>
  <c r="M13"/>
  <c r="N13"/>
  <c r="O13"/>
  <c r="P13"/>
  <c r="P14" s="1"/>
  <c r="Q13"/>
  <c r="R13"/>
  <c r="S13"/>
  <c r="T13"/>
  <c r="T14" s="1"/>
  <c r="U13"/>
  <c r="V13"/>
  <c r="W13"/>
  <c r="X13"/>
  <c r="X14" s="1"/>
  <c r="Y13"/>
  <c r="Z13"/>
  <c r="AA13"/>
  <c r="AB13"/>
  <c r="AB14" s="1"/>
  <c r="AC13"/>
  <c r="AD13"/>
  <c r="AE13"/>
  <c r="AF13"/>
  <c r="AF14" s="1"/>
  <c r="AG13"/>
  <c r="AH13"/>
  <c r="AI13"/>
  <c r="AJ13"/>
  <c r="AJ14" s="1"/>
  <c r="AK13"/>
  <c r="C14"/>
  <c r="E14"/>
  <c r="F14"/>
  <c r="G14"/>
  <c r="I14"/>
  <c r="J14"/>
  <c r="K14"/>
  <c r="M14"/>
  <c r="N14"/>
  <c r="O14"/>
  <c r="Q14"/>
  <c r="R14"/>
  <c r="S14"/>
  <c r="U14"/>
  <c r="V14"/>
  <c r="W14"/>
  <c r="Y14"/>
  <c r="Z14"/>
  <c r="AA14"/>
  <c r="AC14"/>
  <c r="AD14"/>
  <c r="AE14"/>
  <c r="AG14"/>
  <c r="AH14"/>
  <c r="AI14"/>
  <c r="AK14"/>
  <c r="B14"/>
  <c r="B13"/>
  <c r="B2" i="3"/>
  <c r="B1"/>
  <c r="N5"/>
  <c r="N4"/>
  <c r="B5"/>
  <c r="B4"/>
  <c r="C28"/>
  <c r="D28"/>
  <c r="D29" s="1"/>
  <c r="E28"/>
  <c r="F28"/>
  <c r="G28"/>
  <c r="H28"/>
  <c r="H29" s="1"/>
  <c r="I28"/>
  <c r="J28"/>
  <c r="K28"/>
  <c r="L28"/>
  <c r="L29" s="1"/>
  <c r="M28"/>
  <c r="N28"/>
  <c r="O28"/>
  <c r="P28"/>
  <c r="P29" s="1"/>
  <c r="Q28"/>
  <c r="R28"/>
  <c r="S28"/>
  <c r="T28"/>
  <c r="T29" s="1"/>
  <c r="U28"/>
  <c r="V28"/>
  <c r="W28"/>
  <c r="X28"/>
  <c r="X29" s="1"/>
  <c r="Y28"/>
  <c r="C29"/>
  <c r="E29"/>
  <c r="F29"/>
  <c r="G29"/>
  <c r="I29"/>
  <c r="J29"/>
  <c r="K29"/>
  <c r="M29"/>
  <c r="N29"/>
  <c r="O29"/>
  <c r="Q29"/>
  <c r="R29"/>
  <c r="S29"/>
  <c r="U29"/>
  <c r="V29"/>
  <c r="W29"/>
  <c r="Y29"/>
  <c r="B28"/>
  <c r="B29"/>
  <c r="C12"/>
  <c r="D12"/>
  <c r="D13" s="1"/>
  <c r="E12"/>
  <c r="F12"/>
  <c r="G12"/>
  <c r="H12"/>
  <c r="H13" s="1"/>
  <c r="I12"/>
  <c r="J12"/>
  <c r="K12"/>
  <c r="L12"/>
  <c r="L13" s="1"/>
  <c r="M12"/>
  <c r="N12"/>
  <c r="O12"/>
  <c r="P12"/>
  <c r="P13" s="1"/>
  <c r="Q12"/>
  <c r="R12"/>
  <c r="S12"/>
  <c r="T12"/>
  <c r="T13" s="1"/>
  <c r="U12"/>
  <c r="V12"/>
  <c r="W12"/>
  <c r="X12"/>
  <c r="X13" s="1"/>
  <c r="Y12"/>
  <c r="C13"/>
  <c r="E13"/>
  <c r="F13"/>
  <c r="G13"/>
  <c r="I13"/>
  <c r="J13"/>
  <c r="K13"/>
  <c r="M13"/>
  <c r="N13"/>
  <c r="O13"/>
  <c r="Q13"/>
  <c r="R13"/>
  <c r="S13"/>
  <c r="U13"/>
  <c r="V13"/>
  <c r="W13"/>
  <c r="Y13"/>
  <c r="B13"/>
  <c r="B12"/>
  <c r="B2" i="4"/>
  <c r="B1"/>
  <c r="Z5"/>
  <c r="Z4"/>
  <c r="N5"/>
  <c r="N4"/>
  <c r="B5"/>
  <c r="B4"/>
  <c r="C25"/>
  <c r="D25"/>
  <c r="E25"/>
  <c r="F25"/>
  <c r="G25"/>
  <c r="H25"/>
  <c r="I25"/>
  <c r="J25"/>
  <c r="K25"/>
  <c r="L25"/>
  <c r="M25"/>
  <c r="N25"/>
  <c r="O25"/>
  <c r="P25"/>
  <c r="Q25"/>
  <c r="R25"/>
  <c r="S25"/>
  <c r="T25"/>
  <c r="U25"/>
  <c r="V25"/>
  <c r="W25"/>
  <c r="X25"/>
  <c r="Y25"/>
  <c r="Z25"/>
  <c r="AA25"/>
  <c r="AB25"/>
  <c r="AC25"/>
  <c r="AD25"/>
  <c r="AE25"/>
  <c r="AF25"/>
  <c r="AG25"/>
  <c r="AH25"/>
  <c r="AI25"/>
  <c r="AJ25"/>
  <c r="AK25"/>
  <c r="B25"/>
  <c r="C24"/>
  <c r="D24"/>
  <c r="E24"/>
  <c r="F24"/>
  <c r="G24"/>
  <c r="H24"/>
  <c r="I24"/>
  <c r="J24"/>
  <c r="K24"/>
  <c r="L24"/>
  <c r="M24"/>
  <c r="N24"/>
  <c r="O24"/>
  <c r="P24"/>
  <c r="Q24"/>
  <c r="R24"/>
  <c r="S24"/>
  <c r="T24"/>
  <c r="U24"/>
  <c r="V24"/>
  <c r="W24"/>
  <c r="X24"/>
  <c r="Y24"/>
  <c r="Z24"/>
  <c r="AA24"/>
  <c r="AB24"/>
  <c r="AC24"/>
  <c r="AD24"/>
  <c r="AE24"/>
  <c r="AF24"/>
  <c r="AG24"/>
  <c r="AH24"/>
  <c r="AI24"/>
  <c r="AJ24"/>
  <c r="AK24"/>
  <c r="B24"/>
  <c r="C12"/>
  <c r="D12"/>
  <c r="E12"/>
  <c r="E13" s="1"/>
  <c r="F12"/>
  <c r="G12"/>
  <c r="H12"/>
  <c r="I12"/>
  <c r="I13" s="1"/>
  <c r="J12"/>
  <c r="K12"/>
  <c r="L12"/>
  <c r="M12"/>
  <c r="M13" s="1"/>
  <c r="N12"/>
  <c r="O12"/>
  <c r="P12"/>
  <c r="Q12"/>
  <c r="Q13" s="1"/>
  <c r="R12"/>
  <c r="S12"/>
  <c r="T12"/>
  <c r="U12"/>
  <c r="U13" s="1"/>
  <c r="V12"/>
  <c r="W12"/>
  <c r="X12"/>
  <c r="Y12"/>
  <c r="Y13" s="1"/>
  <c r="Z12"/>
  <c r="AA12"/>
  <c r="AB12"/>
  <c r="AC12"/>
  <c r="AC13" s="1"/>
  <c r="AD12"/>
  <c r="AE12"/>
  <c r="AF12"/>
  <c r="AG12"/>
  <c r="AG13" s="1"/>
  <c r="AH12"/>
  <c r="AI12"/>
  <c r="AJ12"/>
  <c r="AK12"/>
  <c r="AK13" s="1"/>
  <c r="C13"/>
  <c r="D13"/>
  <c r="F13"/>
  <c r="G13"/>
  <c r="H13"/>
  <c r="J13"/>
  <c r="K13"/>
  <c r="L13"/>
  <c r="N13"/>
  <c r="O13"/>
  <c r="P13"/>
  <c r="R13"/>
  <c r="S13"/>
  <c r="T13"/>
  <c r="V13"/>
  <c r="W13"/>
  <c r="X13"/>
  <c r="Z13"/>
  <c r="AA13"/>
  <c r="AB13"/>
  <c r="AD13"/>
  <c r="AE13"/>
  <c r="AF13"/>
  <c r="AH13"/>
  <c r="AI13"/>
  <c r="AJ13"/>
  <c r="B13"/>
  <c r="B12"/>
  <c r="B2" i="5"/>
  <c r="B1"/>
  <c r="Z5"/>
  <c r="Z4"/>
  <c r="N5"/>
  <c r="N4"/>
  <c r="D16"/>
  <c r="E16"/>
  <c r="F16"/>
  <c r="G16"/>
  <c r="H16"/>
  <c r="I16"/>
  <c r="J16"/>
  <c r="K16"/>
  <c r="L16"/>
  <c r="M16"/>
  <c r="N16"/>
  <c r="O16"/>
  <c r="P16"/>
  <c r="Q16"/>
  <c r="R16"/>
  <c r="S16"/>
  <c r="T16"/>
  <c r="U16"/>
  <c r="V16"/>
  <c r="W16"/>
  <c r="X16"/>
  <c r="Y16"/>
  <c r="Z16"/>
  <c r="AA16"/>
  <c r="AB16"/>
  <c r="AC16"/>
  <c r="AD16"/>
  <c r="AE16"/>
  <c r="AF16"/>
  <c r="AG16"/>
  <c r="AH16"/>
  <c r="AI16"/>
  <c r="AJ16"/>
  <c r="AK16"/>
  <c r="C12"/>
  <c r="D12"/>
  <c r="D13" s="1"/>
  <c r="E12"/>
  <c r="F12"/>
  <c r="G12"/>
  <c r="H12"/>
  <c r="H13" s="1"/>
  <c r="I12"/>
  <c r="J12"/>
  <c r="K12"/>
  <c r="L12"/>
  <c r="L13" s="1"/>
  <c r="M12"/>
  <c r="N12"/>
  <c r="O12"/>
  <c r="P12"/>
  <c r="P13" s="1"/>
  <c r="Q12"/>
  <c r="R12"/>
  <c r="S12"/>
  <c r="T12"/>
  <c r="T13" s="1"/>
  <c r="U12"/>
  <c r="V12"/>
  <c r="W12"/>
  <c r="X12"/>
  <c r="X13" s="1"/>
  <c r="Y12"/>
  <c r="Z12"/>
  <c r="AA12"/>
  <c r="AB12"/>
  <c r="AB13" s="1"/>
  <c r="AC12"/>
  <c r="AD12"/>
  <c r="AE12"/>
  <c r="AF12"/>
  <c r="AF13" s="1"/>
  <c r="AG12"/>
  <c r="AH12"/>
  <c r="AI12"/>
  <c r="AJ12"/>
  <c r="AJ13" s="1"/>
  <c r="AK12"/>
  <c r="C13"/>
  <c r="C16" s="1"/>
  <c r="E13"/>
  <c r="F13"/>
  <c r="G13"/>
  <c r="I13"/>
  <c r="J13"/>
  <c r="K13"/>
  <c r="M13"/>
  <c r="N13"/>
  <c r="O13"/>
  <c r="Q13"/>
  <c r="R13"/>
  <c r="S13"/>
  <c r="U13"/>
  <c r="V13"/>
  <c r="W13"/>
  <c r="Y13"/>
  <c r="Z13"/>
  <c r="AA13"/>
  <c r="AC13"/>
  <c r="AD13"/>
  <c r="AE13"/>
  <c r="AG13"/>
  <c r="AH13"/>
  <c r="AI13"/>
  <c r="AK13"/>
  <c r="B12"/>
  <c r="B13" s="1"/>
  <c r="F14" i="2" l="1"/>
  <c r="H14"/>
  <c r="D6"/>
  <c r="B5" i="5"/>
  <c r="B16"/>
  <c r="B4" s="1"/>
  <c r="F15" i="2"/>
  <c r="D14"/>
  <c r="Z4" i="1"/>
  <c r="G12" i="2" s="1"/>
  <c r="F13"/>
  <c r="E13"/>
  <c r="N4" i="1"/>
  <c r="E12" i="2" s="1"/>
  <c r="G15"/>
  <c r="E14"/>
  <c r="Z5" i="1"/>
  <c r="H12" i="2" s="1"/>
  <c r="B4" i="1"/>
  <c r="C12" i="2" s="1"/>
  <c r="G14"/>
  <c r="H15"/>
  <c r="N5" i="1"/>
  <c r="F12" i="2" s="1"/>
  <c r="E15"/>
  <c r="B5" i="1"/>
  <c r="L6" i="2" l="1"/>
  <c r="M6" s="1"/>
  <c r="C14"/>
  <c r="B1" i="1"/>
  <c r="C4" i="2" s="1"/>
  <c r="K4" s="1"/>
  <c r="C6"/>
  <c r="K6" s="1"/>
  <c r="D7"/>
  <c r="D15"/>
  <c r="D5"/>
  <c r="D13"/>
  <c r="C13"/>
  <c r="C5"/>
  <c r="K5" s="1"/>
  <c r="C15"/>
  <c r="C7"/>
  <c r="K7" s="1"/>
  <c r="B2" i="1"/>
  <c r="D4" i="2" s="1"/>
  <c r="D12"/>
  <c r="L4" l="1"/>
  <c r="M4" s="1"/>
  <c r="E4"/>
  <c r="E7"/>
  <c r="L7"/>
  <c r="M7" s="1"/>
  <c r="E6"/>
  <c r="L5"/>
  <c r="M5" s="1"/>
  <c r="E5"/>
</calcChain>
</file>

<file path=xl/sharedStrings.xml><?xml version="1.0" encoding="utf-8"?>
<sst xmlns="http://schemas.openxmlformats.org/spreadsheetml/2006/main" count="2869" uniqueCount="104">
  <si>
    <t>UCAP Sales</t>
  </si>
  <si>
    <t>Year 3</t>
  </si>
  <si>
    <t>Year 2</t>
  </si>
  <si>
    <t>Year 1</t>
  </si>
  <si>
    <t>NYCA</t>
  </si>
  <si>
    <t>Locational EFORd</t>
  </si>
  <si>
    <t>Generation UCAP</t>
  </si>
  <si>
    <t>SCR UCAP</t>
  </si>
  <si>
    <t>Imports</t>
  </si>
  <si>
    <t>ICAP Available Base</t>
  </si>
  <si>
    <t>HUNTLEY___67</t>
  </si>
  <si>
    <t>HUNTLEY___68</t>
  </si>
  <si>
    <t>DUNKIRK___2</t>
  </si>
  <si>
    <t>CH_RES_NIAGARA</t>
  </si>
  <si>
    <t>ROCHESTER_9_IC</t>
  </si>
  <si>
    <t>BINGHAMTON___COGEN</t>
  </si>
  <si>
    <t>SYRACUSE___ENERGY_ST1</t>
  </si>
  <si>
    <t>SYRACUSE___ENERGY_ST2</t>
  </si>
  <si>
    <t>BROOME_2_LFGE</t>
  </si>
  <si>
    <t>ORANGEVILLE_WT_PWR</t>
  </si>
  <si>
    <t>NEG NORTH_KES_CHATEGAY</t>
  </si>
  <si>
    <t>DANSKAMMER___1</t>
  </si>
  <si>
    <t>DANSKAMMER___2</t>
  </si>
  <si>
    <t>DANSKAMMER___3</t>
  </si>
  <si>
    <t>DANSKAMMER___4</t>
  </si>
  <si>
    <t>ASTORIA_GT_5</t>
  </si>
  <si>
    <t>ASTORIA_GT_7</t>
  </si>
  <si>
    <t>ASTORIA___2</t>
  </si>
  <si>
    <t>ASTORIA_GT_12</t>
  </si>
  <si>
    <t>ASTORIA_GT_13</t>
  </si>
  <si>
    <t>RAVENSWOOD_GT3_3</t>
  </si>
  <si>
    <t>RAVENSWOOD_GT_4</t>
  </si>
  <si>
    <t>RAVENSWOOD_GT_6</t>
  </si>
  <si>
    <t>RAVENSWOOD_GT_5</t>
  </si>
  <si>
    <t>RAVENSWOOD_GT_7</t>
  </si>
  <si>
    <t>NYCA Modification</t>
  </si>
  <si>
    <t>GHIJ</t>
  </si>
  <si>
    <t>GHIJ Modification</t>
  </si>
  <si>
    <t>NYC</t>
  </si>
  <si>
    <t>NYC Modification</t>
  </si>
  <si>
    <t>LI</t>
  </si>
  <si>
    <t>LI Modification</t>
  </si>
  <si>
    <t>Gold Book Reference</t>
  </si>
  <si>
    <t>ZONE</t>
  </si>
  <si>
    <t>GEN_PTID</t>
  </si>
  <si>
    <t>GEN_NAME</t>
  </si>
  <si>
    <t>A</t>
  </si>
  <si>
    <t>Remove</t>
  </si>
  <si>
    <t>Add</t>
  </si>
  <si>
    <t>B</t>
  </si>
  <si>
    <t>C</t>
  </si>
  <si>
    <t>D</t>
  </si>
  <si>
    <t>G</t>
  </si>
  <si>
    <t>J</t>
  </si>
  <si>
    <t/>
  </si>
  <si>
    <t>2015 GB</t>
  </si>
  <si>
    <t>2014 GB</t>
  </si>
  <si>
    <t>2013 GB</t>
  </si>
  <si>
    <t>2012 GB</t>
  </si>
  <si>
    <t>2016 GB</t>
  </si>
  <si>
    <t>Delta</t>
  </si>
  <si>
    <t>Unadjusted</t>
  </si>
  <si>
    <t>NYCA WSR (NYISO Proposal)</t>
  </si>
  <si>
    <t>NYCA 1 Year WSRs (NYISO Proposal)</t>
  </si>
  <si>
    <t>Winter-to-Summer Ratio Summary</t>
  </si>
  <si>
    <t>WSR (NYISO Proposal)</t>
  </si>
  <si>
    <t>1 Year Winter-to-Summer Ratio Summary</t>
  </si>
  <si>
    <t>Year 3 (9/15-8/16)</t>
  </si>
  <si>
    <t>Year 2 (9/14-8/15)</t>
  </si>
  <si>
    <t>Year 1 (9/13-8/14)</t>
  </si>
  <si>
    <t>NYISO Proposal</t>
  </si>
  <si>
    <t>WSR (Unadjusted)</t>
  </si>
  <si>
    <t>Entry/Exit Adjustment Summary</t>
  </si>
  <si>
    <t>-</t>
  </si>
  <si>
    <t>NYCA WSR (Unadjusted)</t>
  </si>
  <si>
    <t>NYCA 1 Year WSRs (Unadjusted)</t>
  </si>
  <si>
    <t>GHIJ WSR (NYISO Proposal)</t>
  </si>
  <si>
    <t>GHIJ WSR (Unadjusted)</t>
  </si>
  <si>
    <t>GHIJ 1 Year WSRs (NYISO Proposal)</t>
  </si>
  <si>
    <t>GHIJ 1 Year WSRs (Unadjusted)</t>
  </si>
  <si>
    <t>NYC WSR (NYISO Proposal)</t>
  </si>
  <si>
    <t>NYC WSR (Unadjusted)</t>
  </si>
  <si>
    <t>NYC 1 Year WSRs (NYISO Proposal)</t>
  </si>
  <si>
    <t>NYC 1 Year WSRs (Unadjusted)</t>
  </si>
  <si>
    <t>LI WSR (NYISO Proposal)</t>
  </si>
  <si>
    <t>LI WSR (Unadjusted)</t>
  </si>
  <si>
    <t>LI 1 Year WSRs (NYISO Proposal)</t>
  </si>
  <si>
    <t>LI 1 Year WSRs (Unadjusted)</t>
  </si>
  <si>
    <t>Total UCAP Available</t>
  </si>
  <si>
    <t>NYCA ICAP Total (Adjusted)</t>
  </si>
  <si>
    <t>GHIJ ICAP Total (Adjusted)</t>
  </si>
  <si>
    <t>NYC ICAP Total (Adjusted)</t>
  </si>
  <si>
    <t>LI ICAP Total (Adjusted)</t>
  </si>
  <si>
    <t>*Because data is not yet available for July 2016 and August 2016, data from June 2016 has been used as a proxy for these months.</t>
  </si>
  <si>
    <t>ARR</t>
  </si>
  <si>
    <t>ZCP</t>
  </si>
  <si>
    <t>AssmdCAP</t>
  </si>
  <si>
    <t>SDMNC</t>
  </si>
  <si>
    <t>WDMNC</t>
  </si>
  <si>
    <t>Reference Point formula parameters from the 2016/17 ICAP Demand Curves:</t>
  </si>
  <si>
    <t>Reference Price Point Impact Summary for 2016/2017 ICAP Demand Curves**</t>
  </si>
  <si>
    <t xml:space="preserve">ICAP Demand Curves beginning with the 2017/2018. </t>
  </si>
  <si>
    <t xml:space="preserve">**The reference price calculations utilize the currently-effective reference point formula and do not reflect any potential adjustments thereto being discussed as part of the ongoing ICAP Demand Curve reset process to establish </t>
  </si>
  <si>
    <t>Exhibit A Preliminary WSR Calculation for 2017/2018 Capability Year*</t>
  </si>
</sst>
</file>

<file path=xl/styles.xml><?xml version="1.0" encoding="utf-8"?>
<styleSheet xmlns="http://schemas.openxmlformats.org/spreadsheetml/2006/main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[Red]\(#,##0.0\)"/>
    <numFmt numFmtId="165" formatCode="0.000"/>
    <numFmt numFmtId="166" formatCode="&quot;$&quot;#,##0.00"/>
    <numFmt numFmtId="167" formatCode="_(* #,##0.000_);_(* \(#,##0.000\);_(* &quot;-&quot;??_);_(@_)"/>
  </numFmts>
  <fonts count="2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Times New Roman"/>
      <family val="1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5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43" fontId="2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4" fillId="0" borderId="0"/>
    <xf numFmtId="0" fontId="15" fillId="0" borderId="0"/>
    <xf numFmtId="0" fontId="20" fillId="0" borderId="0"/>
    <xf numFmtId="0" fontId="15" fillId="0" borderId="0"/>
    <xf numFmtId="0" fontId="21" fillId="0" borderId="0"/>
    <xf numFmtId="0" fontId="15" fillId="0" borderId="0"/>
    <xf numFmtId="0" fontId="15" fillId="0" borderId="0" applyNumberFormat="0" applyFont="0" applyFill="0" applyBorder="0" applyAlignment="0" applyProtection="0"/>
    <xf numFmtId="0" fontId="25" fillId="0" borderId="0"/>
    <xf numFmtId="0" fontId="14" fillId="23" borderId="7" applyNumberFormat="0" applyFont="0" applyAlignment="0" applyProtection="0"/>
    <xf numFmtId="0" fontId="16" fillId="20" borderId="8" applyNumberFormat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43" fontId="21" fillId="0" borderId="0" applyFont="0" applyFill="0" applyBorder="0" applyAlignment="0" applyProtection="0"/>
    <xf numFmtId="44" fontId="21" fillId="0" borderId="0" applyFont="0" applyFill="0" applyBorder="0" applyAlignment="0" applyProtection="0"/>
  </cellStyleXfs>
  <cellXfs count="92">
    <xf numFmtId="0" fontId="0" fillId="0" borderId="0" xfId="0"/>
    <xf numFmtId="164" fontId="23" fillId="24" borderId="0" xfId="0" applyNumberFormat="1" applyFont="1" applyFill="1" applyBorder="1"/>
    <xf numFmtId="0" fontId="0" fillId="24" borderId="0" xfId="0" applyFill="1" applyAlignment="1">
      <alignment horizontal="center"/>
    </xf>
    <xf numFmtId="0" fontId="0" fillId="24" borderId="0" xfId="0" applyFill="1"/>
    <xf numFmtId="0" fontId="0" fillId="24" borderId="0" xfId="0" applyFill="1" applyBorder="1"/>
    <xf numFmtId="164" fontId="24" fillId="24" borderId="0" xfId="0" applyNumberFormat="1" applyFont="1" applyFill="1" applyBorder="1"/>
    <xf numFmtId="165" fontId="22" fillId="24" borderId="0" xfId="0" applyNumberFormat="1" applyFont="1" applyFill="1" applyBorder="1"/>
    <xf numFmtId="0" fontId="22" fillId="24" borderId="0" xfId="0" applyFont="1" applyFill="1" applyBorder="1"/>
    <xf numFmtId="0" fontId="24" fillId="24" borderId="0" xfId="0" applyFont="1" applyFill="1" applyBorder="1"/>
    <xf numFmtId="10" fontId="23" fillId="24" borderId="12" xfId="65" applyNumberFormat="1" applyFont="1" applyFill="1" applyBorder="1"/>
    <xf numFmtId="10" fontId="23" fillId="24" borderId="0" xfId="65" applyNumberFormat="1" applyFont="1" applyFill="1" applyBorder="1"/>
    <xf numFmtId="10" fontId="23" fillId="24" borderId="13" xfId="65" applyNumberFormat="1" applyFont="1" applyFill="1" applyBorder="1"/>
    <xf numFmtId="164" fontId="23" fillId="24" borderId="12" xfId="0" applyNumberFormat="1" applyFont="1" applyFill="1" applyBorder="1"/>
    <xf numFmtId="164" fontId="23" fillId="24" borderId="13" xfId="0" applyNumberFormat="1" applyFont="1" applyFill="1" applyBorder="1"/>
    <xf numFmtId="0" fontId="23" fillId="24" borderId="12" xfId="0" applyFont="1" applyFill="1" applyBorder="1" applyAlignment="1">
      <alignment horizontal="right"/>
    </xf>
    <xf numFmtId="0" fontId="23" fillId="24" borderId="0" xfId="0" applyFont="1" applyFill="1" applyBorder="1" applyAlignment="1">
      <alignment horizontal="right"/>
    </xf>
    <xf numFmtId="0" fontId="23" fillId="24" borderId="13" xfId="0" applyFont="1" applyFill="1" applyBorder="1" applyAlignment="1">
      <alignment horizontal="right"/>
    </xf>
    <xf numFmtId="0" fontId="23" fillId="24" borderId="12" xfId="0" applyFont="1" applyFill="1" applyBorder="1"/>
    <xf numFmtId="0" fontId="23" fillId="24" borderId="0" xfId="0" applyFont="1" applyFill="1" applyBorder="1"/>
    <xf numFmtId="164" fontId="23" fillId="24" borderId="14" xfId="0" applyNumberFormat="1" applyFont="1" applyFill="1" applyBorder="1"/>
    <xf numFmtId="164" fontId="23" fillId="24" borderId="15" xfId="0" applyNumberFormat="1" applyFont="1" applyFill="1" applyBorder="1"/>
    <xf numFmtId="164" fontId="23" fillId="24" borderId="16" xfId="0" applyNumberFormat="1" applyFont="1" applyFill="1" applyBorder="1"/>
    <xf numFmtId="0" fontId="0" fillId="24" borderId="17" xfId="0" applyFill="1" applyBorder="1"/>
    <xf numFmtId="0" fontId="0" fillId="24" borderId="18" xfId="0" applyFill="1" applyBorder="1"/>
    <xf numFmtId="0" fontId="23" fillId="24" borderId="14" xfId="0" applyFont="1" applyFill="1" applyBorder="1" applyAlignment="1">
      <alignment horizontal="right"/>
    </xf>
    <xf numFmtId="0" fontId="23" fillId="24" borderId="15" xfId="0" applyFont="1" applyFill="1" applyBorder="1" applyAlignment="1">
      <alignment horizontal="right"/>
    </xf>
    <xf numFmtId="0" fontId="23" fillId="24" borderId="16" xfId="0" applyFont="1" applyFill="1" applyBorder="1" applyAlignment="1">
      <alignment horizontal="right"/>
    </xf>
    <xf numFmtId="0" fontId="0" fillId="24" borderId="19" xfId="0" applyFill="1" applyBorder="1"/>
    <xf numFmtId="0" fontId="23" fillId="24" borderId="20" xfId="0" applyFont="1" applyFill="1" applyBorder="1" applyAlignment="1">
      <alignment horizontal="right"/>
    </xf>
    <xf numFmtId="0" fontId="23" fillId="24" borderId="21" xfId="0" applyFont="1" applyFill="1" applyBorder="1" applyAlignment="1">
      <alignment horizontal="right"/>
    </xf>
    <xf numFmtId="0" fontId="23" fillId="24" borderId="22" xfId="0" applyFont="1" applyFill="1" applyBorder="1" applyAlignment="1">
      <alignment horizontal="right"/>
    </xf>
    <xf numFmtId="164" fontId="23" fillId="24" borderId="11" xfId="0" applyNumberFormat="1" applyFont="1" applyFill="1" applyBorder="1"/>
    <xf numFmtId="164" fontId="23" fillId="24" borderId="23" xfId="0" applyNumberFormat="1" applyFont="1" applyFill="1" applyBorder="1"/>
    <xf numFmtId="164" fontId="23" fillId="24" borderId="24" xfId="0" applyNumberFormat="1" applyFont="1" applyFill="1" applyBorder="1"/>
    <xf numFmtId="0" fontId="23" fillId="24" borderId="11" xfId="0" applyFont="1" applyFill="1" applyBorder="1"/>
    <xf numFmtId="0" fontId="23" fillId="24" borderId="23" xfId="0" applyFont="1" applyFill="1" applyBorder="1"/>
    <xf numFmtId="0" fontId="23" fillId="24" borderId="24" xfId="0" applyFont="1" applyFill="1" applyBorder="1"/>
    <xf numFmtId="0" fontId="22" fillId="25" borderId="19" xfId="0" applyFont="1" applyFill="1" applyBorder="1" applyAlignment="1">
      <alignment horizontal="center" wrapText="1"/>
    </xf>
    <xf numFmtId="0" fontId="0" fillId="24" borderId="0" xfId="0" applyFill="1" applyAlignment="1"/>
    <xf numFmtId="0" fontId="22" fillId="24" borderId="0" xfId="0" applyFont="1" applyFill="1" applyBorder="1" applyAlignment="1"/>
    <xf numFmtId="0" fontId="22" fillId="25" borderId="11" xfId="0" applyFont="1" applyFill="1" applyBorder="1" applyAlignment="1"/>
    <xf numFmtId="0" fontId="0" fillId="24" borderId="10" xfId="0" applyFill="1" applyBorder="1" applyAlignment="1"/>
    <xf numFmtId="0" fontId="22" fillId="25" borderId="10" xfId="0" applyFont="1" applyFill="1" applyBorder="1" applyAlignment="1"/>
    <xf numFmtId="0" fontId="22" fillId="24" borderId="10" xfId="0" applyFont="1" applyFill="1" applyBorder="1" applyAlignment="1"/>
    <xf numFmtId="0" fontId="23" fillId="24" borderId="10" xfId="0" applyFont="1" applyFill="1" applyBorder="1" applyAlignment="1"/>
    <xf numFmtId="0" fontId="22" fillId="24" borderId="0" xfId="0" applyFont="1" applyFill="1" applyAlignment="1"/>
    <xf numFmtId="165" fontId="0" fillId="24" borderId="10" xfId="0" applyNumberFormat="1" applyFill="1" applyBorder="1" applyAlignment="1"/>
    <xf numFmtId="0" fontId="0" fillId="24" borderId="16" xfId="0" applyFill="1" applyBorder="1" applyAlignment="1"/>
    <xf numFmtId="0" fontId="0" fillId="24" borderId="13" xfId="0" applyFill="1" applyBorder="1" applyAlignment="1"/>
    <xf numFmtId="0" fontId="22" fillId="26" borderId="10" xfId="0" applyFont="1" applyFill="1" applyBorder="1" applyAlignment="1">
      <alignment horizontal="center"/>
    </xf>
    <xf numFmtId="165" fontId="0" fillId="24" borderId="10" xfId="0" applyNumberFormat="1" applyFill="1" applyBorder="1" applyAlignment="1">
      <alignment horizontal="center"/>
    </xf>
    <xf numFmtId="164" fontId="23" fillId="24" borderId="17" xfId="0" applyNumberFormat="1" applyFont="1" applyFill="1" applyBorder="1"/>
    <xf numFmtId="164" fontId="23" fillId="24" borderId="18" xfId="0" applyNumberFormat="1" applyFont="1" applyFill="1" applyBorder="1"/>
    <xf numFmtId="164" fontId="23" fillId="24" borderId="10" xfId="0" applyNumberFormat="1" applyFont="1" applyFill="1" applyBorder="1"/>
    <xf numFmtId="17" fontId="24" fillId="24" borderId="0" xfId="0" applyNumberFormat="1" applyFont="1" applyFill="1" applyBorder="1"/>
    <xf numFmtId="0" fontId="22" fillId="24" borderId="19" xfId="0" applyFont="1" applyFill="1" applyBorder="1"/>
    <xf numFmtId="17" fontId="24" fillId="24" borderId="17" xfId="0" applyNumberFormat="1" applyFont="1" applyFill="1" applyBorder="1"/>
    <xf numFmtId="166" fontId="23" fillId="24" borderId="17" xfId="0" applyNumberFormat="1" applyFont="1" applyFill="1" applyBorder="1"/>
    <xf numFmtId="0" fontId="23" fillId="24" borderId="17" xfId="0" applyFont="1" applyFill="1" applyBorder="1"/>
    <xf numFmtId="17" fontId="24" fillId="24" borderId="12" xfId="0" applyNumberFormat="1" applyFont="1" applyFill="1" applyBorder="1"/>
    <xf numFmtId="17" fontId="24" fillId="24" borderId="13" xfId="0" applyNumberFormat="1" applyFont="1" applyFill="1" applyBorder="1"/>
    <xf numFmtId="0" fontId="23" fillId="24" borderId="13" xfId="0" applyFont="1" applyFill="1" applyBorder="1"/>
    <xf numFmtId="0" fontId="23" fillId="24" borderId="10" xfId="0" applyFont="1" applyFill="1" applyBorder="1"/>
    <xf numFmtId="0" fontId="0" fillId="24" borderId="0" xfId="0" applyFill="1" applyBorder="1" applyAlignment="1"/>
    <xf numFmtId="0" fontId="22" fillId="24" borderId="0" xfId="0" applyFont="1" applyFill="1" applyBorder="1" applyAlignment="1">
      <alignment horizontal="center"/>
    </xf>
    <xf numFmtId="165" fontId="0" fillId="24" borderId="0" xfId="0" applyNumberFormat="1" applyFill="1" applyBorder="1" applyAlignment="1"/>
    <xf numFmtId="165" fontId="0" fillId="24" borderId="0" xfId="0" applyNumberFormat="1" applyFill="1" applyBorder="1" applyAlignment="1">
      <alignment horizontal="center"/>
    </xf>
    <xf numFmtId="166" fontId="0" fillId="24" borderId="10" xfId="0" applyNumberFormat="1" applyFill="1" applyBorder="1" applyAlignment="1"/>
    <xf numFmtId="0" fontId="27" fillId="24" borderId="0" xfId="0" applyFont="1" applyFill="1" applyBorder="1"/>
    <xf numFmtId="167" fontId="27" fillId="24" borderId="0" xfId="73" applyNumberFormat="1" applyFont="1" applyFill="1" applyBorder="1"/>
    <xf numFmtId="44" fontId="27" fillId="24" borderId="0" xfId="74" applyFont="1" applyFill="1" applyBorder="1"/>
    <xf numFmtId="9" fontId="27" fillId="24" borderId="0" xfId="0" applyNumberFormat="1" applyFont="1" applyFill="1" applyBorder="1"/>
    <xf numFmtId="10" fontId="0" fillId="24" borderId="0" xfId="0" applyNumberFormat="1" applyFill="1" applyBorder="1"/>
    <xf numFmtId="0" fontId="22" fillId="25" borderId="10" xfId="0" applyFont="1" applyFill="1" applyBorder="1" applyAlignment="1">
      <alignment horizontal="center"/>
    </xf>
    <xf numFmtId="0" fontId="0" fillId="24" borderId="10" xfId="0" applyNumberFormat="1" applyFill="1" applyBorder="1" applyAlignment="1"/>
    <xf numFmtId="0" fontId="0" fillId="24" borderId="10" xfId="65" applyNumberFormat="1" applyFont="1" applyFill="1" applyBorder="1" applyAlignment="1"/>
    <xf numFmtId="0" fontId="22" fillId="24" borderId="12" xfId="0" applyNumberFormat="1" applyFont="1" applyFill="1" applyBorder="1" applyAlignment="1">
      <alignment horizontal="center" wrapText="1"/>
    </xf>
    <xf numFmtId="0" fontId="0" fillId="24" borderId="12" xfId="0" applyNumberFormat="1" applyFill="1" applyBorder="1" applyAlignment="1"/>
    <xf numFmtId="0" fontId="22" fillId="24" borderId="12" xfId="0" applyFont="1" applyFill="1" applyBorder="1" applyAlignment="1">
      <alignment horizontal="center" wrapText="1"/>
    </xf>
    <xf numFmtId="10" fontId="0" fillId="24" borderId="12" xfId="0" applyNumberFormat="1" applyFill="1" applyBorder="1" applyAlignment="1"/>
    <xf numFmtId="0" fontId="26" fillId="24" borderId="0" xfId="0" applyFont="1" applyFill="1" applyAlignment="1">
      <alignment horizontal="center"/>
    </xf>
    <xf numFmtId="0" fontId="22" fillId="24" borderId="0" xfId="0" applyFont="1" applyFill="1" applyAlignment="1">
      <alignment horizontal="center"/>
    </xf>
    <xf numFmtId="0" fontId="22" fillId="25" borderId="10" xfId="0" applyFont="1" applyFill="1" applyBorder="1" applyAlignment="1">
      <alignment horizontal="center"/>
    </xf>
    <xf numFmtId="0" fontId="22" fillId="24" borderId="0" xfId="0" applyFont="1" applyFill="1" applyBorder="1" applyAlignment="1">
      <alignment horizontal="center"/>
    </xf>
    <xf numFmtId="0" fontId="22" fillId="24" borderId="20" xfId="0" applyFont="1" applyFill="1" applyBorder="1" applyAlignment="1">
      <alignment horizontal="center"/>
    </xf>
    <xf numFmtId="0" fontId="22" fillId="24" borderId="21" xfId="0" applyFont="1" applyFill="1" applyBorder="1"/>
    <xf numFmtId="0" fontId="22" fillId="24" borderId="22" xfId="0" applyFont="1" applyFill="1" applyBorder="1"/>
    <xf numFmtId="0" fontId="22" fillId="24" borderId="21" xfId="0" applyFont="1" applyFill="1" applyBorder="1" applyAlignment="1">
      <alignment horizontal="center"/>
    </xf>
    <xf numFmtId="0" fontId="22" fillId="24" borderId="22" xfId="0" applyFont="1" applyFill="1" applyBorder="1" applyAlignment="1">
      <alignment horizontal="center"/>
    </xf>
    <xf numFmtId="0" fontId="24" fillId="24" borderId="20" xfId="0" applyFont="1" applyFill="1" applyBorder="1" applyAlignment="1">
      <alignment horizontal="center"/>
    </xf>
    <xf numFmtId="0" fontId="24" fillId="24" borderId="21" xfId="0" applyFont="1" applyFill="1" applyBorder="1" applyAlignment="1">
      <alignment horizontal="center"/>
    </xf>
    <xf numFmtId="0" fontId="24" fillId="24" borderId="22" xfId="0" applyFont="1" applyFill="1" applyBorder="1" applyAlignment="1">
      <alignment horizontal="center"/>
    </xf>
  </cellXfs>
  <cellStyles count="75">
    <cellStyle name="20% - Accent1 2" xfId="1"/>
    <cellStyle name="20% - Accent1 2 2" xfId="2"/>
    <cellStyle name="20% - Accent2 2" xfId="3"/>
    <cellStyle name="20% - Accent2 2 2" xfId="4"/>
    <cellStyle name="20% - Accent3 2" xfId="5"/>
    <cellStyle name="20% - Accent3 2 2" xfId="6"/>
    <cellStyle name="20% - Accent4 2" xfId="7"/>
    <cellStyle name="20% - Accent4 2 2" xfId="8"/>
    <cellStyle name="20% - Accent5 2" xfId="9"/>
    <cellStyle name="20% - Accent5 2 2" xfId="10"/>
    <cellStyle name="20% - Accent6 2" xfId="11"/>
    <cellStyle name="20% - Accent6 2 2" xfId="12"/>
    <cellStyle name="40% - Accent1 2" xfId="13"/>
    <cellStyle name="40% - Accent1 2 2" xfId="14"/>
    <cellStyle name="40% - Accent2 2" xfId="15"/>
    <cellStyle name="40% - Accent2 2 2" xfId="16"/>
    <cellStyle name="40% - Accent3 2" xfId="17"/>
    <cellStyle name="40% - Accent3 2 2" xfId="18"/>
    <cellStyle name="40% - Accent4 2" xfId="19"/>
    <cellStyle name="40% - Accent4 2 2" xfId="20"/>
    <cellStyle name="40% - Accent5 2" xfId="21"/>
    <cellStyle name="40% - Accent5 2 2" xfId="22"/>
    <cellStyle name="40% - Accent6 2" xfId="23"/>
    <cellStyle name="40% - Accent6 2 2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Accent1 2" xfId="31"/>
    <cellStyle name="Accent2 2" xfId="32"/>
    <cellStyle name="Accent3 2" xfId="33"/>
    <cellStyle name="Accent4 2" xfId="34"/>
    <cellStyle name="Accent5 2" xfId="35"/>
    <cellStyle name="Accent6 2" xfId="36"/>
    <cellStyle name="Bad 2" xfId="37"/>
    <cellStyle name="Calculation 2" xfId="38"/>
    <cellStyle name="Check Cell 2" xfId="39"/>
    <cellStyle name="Comma" xfId="73" builtinId="3"/>
    <cellStyle name="Comma 2" xfId="40"/>
    <cellStyle name="Comma 2 2" xfId="41"/>
    <cellStyle name="Comma 3" xfId="42"/>
    <cellStyle name="Comma 3 2" xfId="43"/>
    <cellStyle name="Currency" xfId="74" builtinId="4"/>
    <cellStyle name="Currency 2" xfId="44"/>
    <cellStyle name="Currency 3" xfId="45"/>
    <cellStyle name="Explanatory Text 2" xfId="46"/>
    <cellStyle name="Good 2" xfId="47"/>
    <cellStyle name="Heading 1 2" xfId="48"/>
    <cellStyle name="Heading 2 2" xfId="49"/>
    <cellStyle name="Heading 3 2" xfId="50"/>
    <cellStyle name="Heading 4 2" xfId="51"/>
    <cellStyle name="Input 2" xfId="52"/>
    <cellStyle name="Linked Cell 2" xfId="53"/>
    <cellStyle name="Neutral 2" xfId="54"/>
    <cellStyle name="Normal" xfId="0" builtinId="0"/>
    <cellStyle name="Normal 2" xfId="55"/>
    <cellStyle name="Normal 2 2" xfId="56"/>
    <cellStyle name="Normal 2 3" xfId="57"/>
    <cellStyle name="Normal 3" xfId="58"/>
    <cellStyle name="Normal 3 2" xfId="59"/>
    <cellStyle name="Normal 4" xfId="60"/>
    <cellStyle name="Normal 4 2" xfId="61"/>
    <cellStyle name="Normal 4 3" xfId="62"/>
    <cellStyle name="Note 2" xfId="63"/>
    <cellStyle name="Output 2" xfId="64"/>
    <cellStyle name="Percent" xfId="65" builtinId="5"/>
    <cellStyle name="Percent 2" xfId="66"/>
    <cellStyle name="Percent 2 2" xfId="67"/>
    <cellStyle name="Percent 3" xfId="68"/>
    <cellStyle name="Percent 3 2" xfId="69"/>
    <cellStyle name="Title 2" xfId="70"/>
    <cellStyle name="Total 2" xfId="71"/>
    <cellStyle name="Warning Text 2" xfId="7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62"/>
  <sheetViews>
    <sheetView tabSelected="1" zoomScaleNormal="100" workbookViewId="0">
      <selection sqref="A1:P1"/>
    </sheetView>
  </sheetViews>
  <sheetFormatPr defaultRowHeight="15"/>
  <cols>
    <col min="1" max="1" width="10" style="3" customWidth="1"/>
    <col min="2" max="2" width="8" style="2" customWidth="1"/>
    <col min="3" max="3" width="21.7109375" style="2" customWidth="1"/>
    <col min="4" max="4" width="20.42578125" style="3" customWidth="1"/>
    <col min="5" max="5" width="16.7109375" style="3" customWidth="1"/>
    <col min="6" max="6" width="14" style="3" customWidth="1"/>
    <col min="7" max="7" width="17.42578125" style="3" customWidth="1"/>
    <col min="8" max="9" width="14.5703125" style="3" customWidth="1"/>
    <col min="10" max="10" width="6" style="3" bestFit="1" customWidth="1"/>
    <col min="11" max="15" width="12.7109375" style="3" customWidth="1"/>
    <col min="16" max="16" width="11.28515625" style="3" bestFit="1" customWidth="1"/>
    <col min="17" max="16384" width="9.140625" style="3"/>
  </cols>
  <sheetData>
    <row r="1" spans="1:17" ht="18.75">
      <c r="A1" s="80" t="s">
        <v>103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</row>
    <row r="2" spans="1:17">
      <c r="B2" s="81" t="s">
        <v>64</v>
      </c>
      <c r="C2" s="81"/>
      <c r="D2" s="81"/>
      <c r="E2" s="81"/>
      <c r="F2" s="81"/>
      <c r="J2" s="45" t="s">
        <v>100</v>
      </c>
      <c r="K2" s="45"/>
      <c r="L2" s="45"/>
      <c r="M2" s="45"/>
      <c r="N2" s="45"/>
      <c r="O2" s="45"/>
    </row>
    <row r="3" spans="1:17" ht="30">
      <c r="B3" s="39"/>
      <c r="C3" s="37" t="s">
        <v>65</v>
      </c>
      <c r="D3" s="37" t="s">
        <v>71</v>
      </c>
      <c r="E3" s="37" t="s">
        <v>60</v>
      </c>
      <c r="F3" s="76"/>
      <c r="G3" s="2"/>
      <c r="J3" s="39"/>
      <c r="K3" s="37" t="s">
        <v>65</v>
      </c>
      <c r="L3" s="37" t="s">
        <v>71</v>
      </c>
      <c r="M3" s="37" t="s">
        <v>60</v>
      </c>
      <c r="N3" s="78"/>
      <c r="O3" s="2"/>
    </row>
    <row r="4" spans="1:17">
      <c r="B4" s="40" t="s">
        <v>4</v>
      </c>
      <c r="C4" s="41">
        <f>NYCA!$B$1</f>
        <v>1.038</v>
      </c>
      <c r="D4" s="41">
        <f>NYCA!$B$2</f>
        <v>1.038</v>
      </c>
      <c r="E4" s="41">
        <f>D4-C4</f>
        <v>0</v>
      </c>
      <c r="F4" s="77"/>
      <c r="G4" s="2"/>
      <c r="J4" s="40" t="s">
        <v>4</v>
      </c>
      <c r="K4" s="67">
        <f>ROUND(($K11*($L11/$M11))/(6*(1+($N11/$M11)*(1-((C4-1)/($O11-1))))),2)</f>
        <v>8.82</v>
      </c>
      <c r="L4" s="67">
        <f>ROUND(($K11*($L11/$M11))/(6*(1+($N11/$M11)*(1-((D4-1)/($O11-1))))),2)</f>
        <v>8.82</v>
      </c>
      <c r="M4" s="67">
        <f>L4-K4</f>
        <v>0</v>
      </c>
      <c r="N4" s="79"/>
      <c r="O4" s="2"/>
    </row>
    <row r="5" spans="1:17">
      <c r="B5" s="40" t="s">
        <v>36</v>
      </c>
      <c r="C5" s="41">
        <f>GHIJ!$B$1</f>
        <v>1.054</v>
      </c>
      <c r="D5" s="41">
        <f>GHIJ!$B$2</f>
        <v>1.056</v>
      </c>
      <c r="E5" s="41">
        <f>D5-C5</f>
        <v>2.0000000000000018E-3</v>
      </c>
      <c r="F5" s="77"/>
      <c r="G5" s="2"/>
      <c r="J5" s="40" t="s">
        <v>36</v>
      </c>
      <c r="K5" s="67">
        <f t="shared" ref="K5:L5" si="0">ROUND(($K12*($L12/$M12))/(6*(1+($N12/$M12)*(1-((C5-1)/($O12-1))))),2)</f>
        <v>11.91</v>
      </c>
      <c r="L5" s="67">
        <f t="shared" si="0"/>
        <v>12.02</v>
      </c>
      <c r="M5" s="67">
        <f>L5-K5</f>
        <v>0.10999999999999943</v>
      </c>
      <c r="N5" s="79"/>
      <c r="O5" s="2"/>
    </row>
    <row r="6" spans="1:17">
      <c r="B6" s="40" t="s">
        <v>38</v>
      </c>
      <c r="C6" s="41">
        <f>NYC!$B$1</f>
        <v>1.077</v>
      </c>
      <c r="D6" s="41">
        <f>NYC!$B$2</f>
        <v>1.0760000000000001</v>
      </c>
      <c r="E6" s="41">
        <f>D6-C6</f>
        <v>-9.9999999999988987E-4</v>
      </c>
      <c r="F6" s="77"/>
      <c r="G6" s="2"/>
      <c r="J6" s="40" t="s">
        <v>38</v>
      </c>
      <c r="K6" s="67">
        <f t="shared" ref="K6:L6" si="1">ROUND(($K13*($L13/$M13))/(6*(1+($N13/$M13)*(1-((C6-1)/($O13-1))))),2)</f>
        <v>18.64</v>
      </c>
      <c r="L6" s="67">
        <f t="shared" si="1"/>
        <v>18.57</v>
      </c>
      <c r="M6" s="67">
        <f t="shared" ref="M6:M7" si="2">L6-K6</f>
        <v>-7.0000000000000284E-2</v>
      </c>
      <c r="N6" s="79"/>
      <c r="O6" s="2"/>
    </row>
    <row r="7" spans="1:17">
      <c r="B7" s="42" t="s">
        <v>40</v>
      </c>
      <c r="C7" s="41">
        <f>LI!$B$1</f>
        <v>1.075</v>
      </c>
      <c r="D7" s="41">
        <f>LI!$B$2</f>
        <v>1.075</v>
      </c>
      <c r="E7" s="41">
        <f t="shared" ref="E7" si="3">D7-C7</f>
        <v>0</v>
      </c>
      <c r="F7" s="77"/>
      <c r="G7" s="2"/>
      <c r="J7" s="42" t="s">
        <v>40</v>
      </c>
      <c r="K7" s="67">
        <f t="shared" ref="K7:L7" si="4">ROUND(($K14*($L14/$M14))/(6*(1+($N14/$M14)*(1-((C7-1)/($O14-1))))),2)</f>
        <v>8.4600000000000009</v>
      </c>
      <c r="L7" s="67">
        <f t="shared" si="4"/>
        <v>8.4600000000000009</v>
      </c>
      <c r="M7" s="67">
        <f t="shared" si="2"/>
        <v>0</v>
      </c>
      <c r="N7" s="79"/>
      <c r="O7" s="2"/>
    </row>
    <row r="8" spans="1:17">
      <c r="D8" s="2"/>
      <c r="E8" s="2"/>
      <c r="F8" s="2"/>
      <c r="G8" s="2"/>
      <c r="J8" s="63"/>
      <c r="K8" s="83"/>
      <c r="L8" s="83"/>
      <c r="M8" s="83"/>
      <c r="N8" s="83"/>
      <c r="O8" s="39"/>
      <c r="P8" s="39"/>
      <c r="Q8" s="63"/>
    </row>
    <row r="9" spans="1:17">
      <c r="A9" s="38"/>
      <c r="B9" s="81" t="s">
        <v>66</v>
      </c>
      <c r="C9" s="81"/>
      <c r="D9" s="81"/>
      <c r="E9" s="81"/>
      <c r="F9" s="81"/>
      <c r="G9" s="81"/>
      <c r="H9" s="81"/>
      <c r="I9" s="81"/>
      <c r="J9" s="39" t="s">
        <v>99</v>
      </c>
      <c r="K9" s="39"/>
      <c r="L9" s="39"/>
      <c r="M9" s="39"/>
      <c r="N9" s="39"/>
      <c r="O9" s="39"/>
      <c r="P9" s="39"/>
      <c r="Q9" s="4"/>
    </row>
    <row r="10" spans="1:17">
      <c r="A10" s="38"/>
      <c r="B10" s="48"/>
      <c r="C10" s="82" t="s">
        <v>67</v>
      </c>
      <c r="D10" s="82"/>
      <c r="E10" s="82" t="s">
        <v>68</v>
      </c>
      <c r="F10" s="82"/>
      <c r="G10" s="82" t="s">
        <v>69</v>
      </c>
      <c r="H10" s="82"/>
      <c r="I10" s="64"/>
      <c r="J10" s="39"/>
      <c r="K10" s="73" t="s">
        <v>94</v>
      </c>
      <c r="L10" s="73" t="s">
        <v>96</v>
      </c>
      <c r="M10" s="73" t="s">
        <v>97</v>
      </c>
      <c r="N10" s="73" t="s">
        <v>98</v>
      </c>
      <c r="O10" s="73" t="s">
        <v>95</v>
      </c>
      <c r="P10" s="65"/>
    </row>
    <row r="11" spans="1:17">
      <c r="A11" s="38"/>
      <c r="B11" s="47"/>
      <c r="C11" s="49" t="s">
        <v>70</v>
      </c>
      <c r="D11" s="49" t="s">
        <v>61</v>
      </c>
      <c r="E11" s="49" t="s">
        <v>70</v>
      </c>
      <c r="F11" s="49" t="s">
        <v>61</v>
      </c>
      <c r="G11" s="49" t="s">
        <v>70</v>
      </c>
      <c r="H11" s="49" t="s">
        <v>61</v>
      </c>
      <c r="I11" s="64"/>
      <c r="J11" s="40" t="s">
        <v>4</v>
      </c>
      <c r="K11" s="67">
        <v>93.48</v>
      </c>
      <c r="L11" s="74">
        <v>206.5</v>
      </c>
      <c r="M11" s="74">
        <v>210.1</v>
      </c>
      <c r="N11" s="74">
        <v>226.2</v>
      </c>
      <c r="O11" s="75">
        <v>1.1200000000000001</v>
      </c>
      <c r="P11" s="65"/>
    </row>
    <row r="12" spans="1:17">
      <c r="A12" s="38"/>
      <c r="B12" s="42" t="s">
        <v>4</v>
      </c>
      <c r="C12" s="46">
        <f>NYCA!B4</f>
        <v>1.0446303636792567</v>
      </c>
      <c r="D12" s="46">
        <f>NYCA!B5</f>
        <v>1.0500277481810292</v>
      </c>
      <c r="E12" s="46">
        <f>NYCA!N4</f>
        <v>1.0376308383882191</v>
      </c>
      <c r="F12" s="46">
        <f>NYCA!N5</f>
        <v>1.0378314925337295</v>
      </c>
      <c r="G12" s="46">
        <f>NYCA!Z4</f>
        <v>1.0321458701973274</v>
      </c>
      <c r="H12" s="46">
        <f>NYCA!Z5</f>
        <v>1.0270431154358874</v>
      </c>
      <c r="I12" s="65"/>
      <c r="J12" s="40" t="s">
        <v>36</v>
      </c>
      <c r="K12" s="67">
        <v>122.91</v>
      </c>
      <c r="L12" s="74">
        <v>205.6</v>
      </c>
      <c r="M12" s="74">
        <v>209.4</v>
      </c>
      <c r="N12" s="74">
        <v>225.2</v>
      </c>
      <c r="O12" s="75">
        <v>1.1499999999999999</v>
      </c>
      <c r="P12" s="65"/>
    </row>
    <row r="13" spans="1:17">
      <c r="A13" s="38"/>
      <c r="B13" s="42" t="s">
        <v>36</v>
      </c>
      <c r="C13" s="46">
        <f>GHIJ!B4</f>
        <v>1.0616646379527275</v>
      </c>
      <c r="D13" s="46">
        <f>GHIJ!B5</f>
        <v>1.0641750178858642</v>
      </c>
      <c r="E13" s="46">
        <f>GHIJ!N4</f>
        <v>1.0464851065496794</v>
      </c>
      <c r="F13" s="46">
        <f>GHIJ!N5</f>
        <v>1.0471590539764872</v>
      </c>
      <c r="G13" s="50" t="s">
        <v>73</v>
      </c>
      <c r="H13" s="50" t="s">
        <v>73</v>
      </c>
      <c r="I13" s="66"/>
      <c r="J13" s="40" t="s">
        <v>38</v>
      </c>
      <c r="K13" s="67">
        <v>183.47</v>
      </c>
      <c r="L13" s="74">
        <v>205.3</v>
      </c>
      <c r="M13" s="74">
        <v>208.8</v>
      </c>
      <c r="N13" s="74">
        <v>223.6</v>
      </c>
      <c r="O13" s="75">
        <v>1.18</v>
      </c>
      <c r="P13" s="65"/>
    </row>
    <row r="14" spans="1:17">
      <c r="A14" s="38"/>
      <c r="B14" s="42" t="s">
        <v>38</v>
      </c>
      <c r="C14" s="46">
        <f>NYC!B4</f>
        <v>1.0886580808679045</v>
      </c>
      <c r="D14" s="46">
        <f>NYC!B5</f>
        <v>1.0923453403571541</v>
      </c>
      <c r="E14" s="46">
        <f>NYC!N4</f>
        <v>1.0775774641548981</v>
      </c>
      <c r="F14" s="46">
        <f>NYC!N5</f>
        <v>1.0715098588366332</v>
      </c>
      <c r="G14" s="46">
        <f>NYC!Z4</f>
        <v>1.06401644603318</v>
      </c>
      <c r="H14" s="46">
        <f>NYC!Z5</f>
        <v>1.0648340537480652</v>
      </c>
      <c r="I14" s="65"/>
      <c r="J14" s="40" t="s">
        <v>40</v>
      </c>
      <c r="K14" s="67">
        <v>83.92</v>
      </c>
      <c r="L14" s="74">
        <v>206.8</v>
      </c>
      <c r="M14" s="74">
        <v>210.7</v>
      </c>
      <c r="N14" s="74">
        <v>225.2</v>
      </c>
      <c r="O14" s="75">
        <v>1.18</v>
      </c>
    </row>
    <row r="15" spans="1:17">
      <c r="A15" s="38"/>
      <c r="B15" s="42" t="s">
        <v>40</v>
      </c>
      <c r="C15" s="46">
        <f>LI!B4</f>
        <v>1.0762606287775343</v>
      </c>
      <c r="D15" s="46">
        <f>LI!B5</f>
        <v>1.0762606287775343</v>
      </c>
      <c r="E15" s="46">
        <f>LI!N4</f>
        <v>1.0784916300136069</v>
      </c>
      <c r="F15" s="46">
        <f>LI!N5</f>
        <v>1.0784916300136069</v>
      </c>
      <c r="G15" s="46">
        <f>LI!Z4</f>
        <v>1.0714532871972318</v>
      </c>
      <c r="H15" s="46">
        <f>LI!Z5</f>
        <v>1.0714532871972318</v>
      </c>
      <c r="I15" s="65"/>
      <c r="J15" s="38"/>
      <c r="K15" s="68"/>
      <c r="L15" s="68"/>
      <c r="M15" s="38"/>
    </row>
    <row r="16" spans="1:17">
      <c r="A16" s="38"/>
      <c r="B16" s="38"/>
      <c r="C16" s="38"/>
      <c r="D16" s="38"/>
      <c r="E16" s="38"/>
      <c r="F16" s="38"/>
      <c r="G16" s="38"/>
      <c r="H16" s="38"/>
      <c r="I16" s="38"/>
      <c r="K16" s="68"/>
      <c r="L16" s="71"/>
      <c r="M16" s="38"/>
    </row>
    <row r="17" spans="2:16">
      <c r="B17" s="45"/>
      <c r="C17" s="45"/>
      <c r="D17" s="45" t="s">
        <v>72</v>
      </c>
      <c r="E17" s="45"/>
      <c r="F17" s="45"/>
      <c r="G17" s="45"/>
      <c r="H17" s="38"/>
      <c r="I17" s="38"/>
      <c r="J17" s="38"/>
      <c r="K17" s="68"/>
      <c r="L17" s="72"/>
      <c r="M17" s="38"/>
    </row>
    <row r="18" spans="2:16">
      <c r="B18" s="43" t="s">
        <v>43</v>
      </c>
      <c r="C18" s="43" t="s">
        <v>44</v>
      </c>
      <c r="D18" s="43" t="s">
        <v>45</v>
      </c>
      <c r="E18" s="43" t="s">
        <v>1</v>
      </c>
      <c r="F18" s="43" t="s">
        <v>2</v>
      </c>
      <c r="G18" s="43" t="s">
        <v>3</v>
      </c>
      <c r="H18" s="38"/>
      <c r="I18" s="38"/>
      <c r="J18" s="38"/>
      <c r="K18" s="68"/>
      <c r="L18" s="70"/>
      <c r="M18" s="38"/>
    </row>
    <row r="19" spans="2:16">
      <c r="B19" s="41" t="s">
        <v>46</v>
      </c>
      <c r="C19" s="41">
        <v>23561</v>
      </c>
      <c r="D19" s="41" t="s">
        <v>10</v>
      </c>
      <c r="E19" s="41" t="s">
        <v>47</v>
      </c>
      <c r="F19" s="41"/>
      <c r="G19" s="41"/>
      <c r="H19" s="38"/>
      <c r="I19" s="38"/>
      <c r="J19" s="38"/>
      <c r="K19" s="4"/>
      <c r="L19" s="4"/>
      <c r="M19" s="38"/>
    </row>
    <row r="20" spans="2:16">
      <c r="B20" s="41" t="s">
        <v>46</v>
      </c>
      <c r="C20" s="41">
        <v>23562</v>
      </c>
      <c r="D20" s="41" t="s">
        <v>11</v>
      </c>
      <c r="E20" s="41" t="s">
        <v>47</v>
      </c>
      <c r="F20" s="41"/>
      <c r="G20" s="41"/>
      <c r="H20" s="38"/>
      <c r="I20" s="38"/>
      <c r="J20" s="38"/>
      <c r="K20" s="38"/>
      <c r="L20" s="38"/>
      <c r="M20" s="63"/>
      <c r="N20" s="4"/>
      <c r="O20" s="4"/>
      <c r="P20" s="4"/>
    </row>
    <row r="21" spans="2:16">
      <c r="B21" s="41" t="s">
        <v>46</v>
      </c>
      <c r="C21" s="41">
        <v>23564</v>
      </c>
      <c r="D21" s="41" t="s">
        <v>12</v>
      </c>
      <c r="E21" s="41" t="s">
        <v>47</v>
      </c>
      <c r="F21" s="41"/>
      <c r="G21" s="41"/>
      <c r="H21" s="38"/>
      <c r="I21" s="38"/>
      <c r="J21" s="38"/>
      <c r="K21" s="38"/>
      <c r="L21" s="38"/>
      <c r="M21" s="63"/>
      <c r="N21" s="68"/>
      <c r="O21" s="69"/>
      <c r="P21" s="4"/>
    </row>
    <row r="22" spans="2:16">
      <c r="B22" s="41" t="s">
        <v>46</v>
      </c>
      <c r="C22" s="41">
        <v>23895</v>
      </c>
      <c r="D22" s="41" t="s">
        <v>13</v>
      </c>
      <c r="E22" s="41" t="s">
        <v>47</v>
      </c>
      <c r="F22" s="44"/>
      <c r="G22" s="41" t="s">
        <v>48</v>
      </c>
      <c r="H22" s="38"/>
      <c r="I22" s="38"/>
      <c r="J22" s="38"/>
      <c r="K22" s="38"/>
      <c r="L22" s="38"/>
      <c r="M22" s="63"/>
      <c r="N22" s="68"/>
      <c r="O22" s="70"/>
      <c r="P22" s="4"/>
    </row>
    <row r="23" spans="2:16">
      <c r="B23" s="41" t="s">
        <v>49</v>
      </c>
      <c r="C23" s="41">
        <v>23652</v>
      </c>
      <c r="D23" s="41" t="s">
        <v>14</v>
      </c>
      <c r="E23" s="41"/>
      <c r="F23" s="41"/>
      <c r="G23" s="41" t="s">
        <v>47</v>
      </c>
      <c r="H23" s="38"/>
      <c r="I23" s="38"/>
      <c r="J23" s="38"/>
      <c r="K23" s="38"/>
      <c r="L23" s="38"/>
      <c r="M23" s="63"/>
      <c r="N23" s="68"/>
      <c r="O23" s="68"/>
      <c r="P23" s="4"/>
    </row>
    <row r="24" spans="2:16">
      <c r="B24" s="41" t="s">
        <v>50</v>
      </c>
      <c r="C24" s="41">
        <v>23790</v>
      </c>
      <c r="D24" s="41" t="s">
        <v>15</v>
      </c>
      <c r="E24" s="41"/>
      <c r="F24" s="41" t="s">
        <v>48</v>
      </c>
      <c r="G24" s="41"/>
      <c r="H24" s="38"/>
      <c r="I24" s="38"/>
      <c r="J24" s="38"/>
      <c r="K24" s="38"/>
      <c r="L24" s="38"/>
      <c r="M24" s="63"/>
      <c r="N24" s="68"/>
      <c r="O24" s="68"/>
      <c r="P24" s="4"/>
    </row>
    <row r="25" spans="2:16">
      <c r="B25" s="41" t="s">
        <v>50</v>
      </c>
      <c r="C25" s="41">
        <v>323597</v>
      </c>
      <c r="D25" s="41" t="s">
        <v>16</v>
      </c>
      <c r="E25" s="41"/>
      <c r="F25" s="41"/>
      <c r="G25" s="41" t="s">
        <v>47</v>
      </c>
      <c r="H25" s="38"/>
      <c r="I25" s="38"/>
      <c r="J25" s="38"/>
      <c r="K25" s="38"/>
      <c r="L25" s="38"/>
      <c r="M25" s="63"/>
      <c r="N25" s="68"/>
      <c r="O25" s="68"/>
      <c r="P25" s="4"/>
    </row>
    <row r="26" spans="2:16">
      <c r="B26" s="41" t="s">
        <v>50</v>
      </c>
      <c r="C26" s="41">
        <v>323598</v>
      </c>
      <c r="D26" s="41" t="s">
        <v>17</v>
      </c>
      <c r="E26" s="41"/>
      <c r="F26" s="41"/>
      <c r="G26" s="41" t="s">
        <v>47</v>
      </c>
      <c r="H26" s="38"/>
      <c r="I26" s="38"/>
      <c r="J26" s="38"/>
      <c r="K26" s="38"/>
      <c r="L26" s="38"/>
      <c r="M26" s="63"/>
      <c r="N26" s="68"/>
      <c r="O26" s="71"/>
      <c r="P26" s="4"/>
    </row>
    <row r="27" spans="2:16">
      <c r="B27" s="41" t="s">
        <v>50</v>
      </c>
      <c r="C27" s="41">
        <v>323671</v>
      </c>
      <c r="D27" s="41" t="s">
        <v>18</v>
      </c>
      <c r="E27" s="41"/>
      <c r="F27" s="44"/>
      <c r="G27" s="41" t="s">
        <v>48</v>
      </c>
      <c r="H27" s="38"/>
      <c r="I27" s="38"/>
      <c r="J27" s="38"/>
      <c r="K27" s="38"/>
      <c r="L27" s="38"/>
      <c r="M27" s="63"/>
      <c r="N27" s="68"/>
      <c r="O27" s="72"/>
      <c r="P27" s="4"/>
    </row>
    <row r="28" spans="2:16">
      <c r="B28" s="41" t="s">
        <v>50</v>
      </c>
      <c r="C28" s="41">
        <v>323706</v>
      </c>
      <c r="D28" s="41" t="s">
        <v>19</v>
      </c>
      <c r="E28" s="41"/>
      <c r="F28" s="41"/>
      <c r="G28" s="41" t="s">
        <v>48</v>
      </c>
      <c r="H28" s="38"/>
      <c r="I28" s="38"/>
      <c r="J28" s="38"/>
      <c r="K28" s="38"/>
      <c r="L28" s="38"/>
      <c r="M28" s="63"/>
      <c r="N28" s="68"/>
      <c r="O28" s="70"/>
      <c r="P28" s="4"/>
    </row>
    <row r="29" spans="2:16">
      <c r="B29" s="41" t="s">
        <v>51</v>
      </c>
      <c r="C29" s="41">
        <v>23792</v>
      </c>
      <c r="D29" s="41" t="s">
        <v>20</v>
      </c>
      <c r="E29" s="41"/>
      <c r="F29" s="41"/>
      <c r="G29" s="41" t="s">
        <v>47</v>
      </c>
      <c r="H29" s="38"/>
      <c r="I29" s="38"/>
      <c r="J29" s="38"/>
      <c r="K29" s="38"/>
      <c r="L29" s="38"/>
      <c r="M29" s="63"/>
      <c r="N29" s="4"/>
      <c r="O29" s="4"/>
      <c r="P29" s="4"/>
    </row>
    <row r="30" spans="2:16">
      <c r="B30" s="41" t="s">
        <v>52</v>
      </c>
      <c r="C30" s="41">
        <v>23586</v>
      </c>
      <c r="D30" s="41" t="s">
        <v>21</v>
      </c>
      <c r="E30" s="41"/>
      <c r="F30" s="41" t="s">
        <v>48</v>
      </c>
      <c r="G30" s="41" t="s">
        <v>47</v>
      </c>
      <c r="H30" s="38"/>
      <c r="I30" s="38"/>
      <c r="J30" s="38"/>
      <c r="K30" s="38"/>
      <c r="L30" s="38"/>
      <c r="M30" s="38"/>
    </row>
    <row r="31" spans="2:16">
      <c r="B31" s="41" t="s">
        <v>52</v>
      </c>
      <c r="C31" s="41">
        <v>23589</v>
      </c>
      <c r="D31" s="41" t="s">
        <v>22</v>
      </c>
      <c r="E31" s="41"/>
      <c r="F31" s="41" t="s">
        <v>48</v>
      </c>
      <c r="G31" s="41" t="s">
        <v>47</v>
      </c>
      <c r="H31" s="38"/>
      <c r="I31" s="38"/>
      <c r="J31" s="38"/>
      <c r="K31" s="38"/>
      <c r="L31" s="38"/>
      <c r="M31" s="38"/>
    </row>
    <row r="32" spans="2:16">
      <c r="B32" s="41" t="s">
        <v>52</v>
      </c>
      <c r="C32" s="41">
        <v>23590</v>
      </c>
      <c r="D32" s="41" t="s">
        <v>23</v>
      </c>
      <c r="E32" s="41"/>
      <c r="F32" s="41" t="s">
        <v>48</v>
      </c>
      <c r="G32" s="41" t="s">
        <v>47</v>
      </c>
      <c r="H32" s="38"/>
      <c r="I32" s="38"/>
      <c r="J32" s="38"/>
      <c r="K32" s="38"/>
      <c r="L32" s="38"/>
      <c r="M32" s="38"/>
    </row>
    <row r="33" spans="1:13">
      <c r="B33" s="41" t="s">
        <v>52</v>
      </c>
      <c r="C33" s="41">
        <v>23591</v>
      </c>
      <c r="D33" s="41" t="s">
        <v>24</v>
      </c>
      <c r="E33" s="41"/>
      <c r="F33" s="41" t="s">
        <v>48</v>
      </c>
      <c r="G33" s="41" t="s">
        <v>47</v>
      </c>
      <c r="H33" s="38"/>
      <c r="I33" s="38"/>
      <c r="J33" s="38"/>
      <c r="K33" s="38"/>
      <c r="L33" s="38"/>
      <c r="M33" s="38"/>
    </row>
    <row r="34" spans="1:13">
      <c r="B34" s="41" t="s">
        <v>53</v>
      </c>
      <c r="C34" s="41">
        <v>24106</v>
      </c>
      <c r="D34" s="41" t="s">
        <v>25</v>
      </c>
      <c r="E34" s="41" t="s">
        <v>47</v>
      </c>
      <c r="F34" s="41"/>
      <c r="G34" s="41"/>
      <c r="H34" s="38"/>
      <c r="I34" s="38"/>
      <c r="J34" s="38"/>
      <c r="K34" s="38"/>
      <c r="L34" s="38"/>
      <c r="M34" s="38"/>
    </row>
    <row r="35" spans="1:13">
      <c r="B35" s="41" t="s">
        <v>53</v>
      </c>
      <c r="C35" s="41">
        <v>24107</v>
      </c>
      <c r="D35" s="41" t="s">
        <v>26</v>
      </c>
      <c r="E35" s="41" t="s">
        <v>47</v>
      </c>
      <c r="F35" s="41"/>
      <c r="G35" s="41"/>
      <c r="H35" s="38"/>
      <c r="I35" s="38"/>
      <c r="J35" s="38"/>
      <c r="K35" s="38"/>
      <c r="L35" s="38"/>
      <c r="M35" s="38"/>
    </row>
    <row r="36" spans="1:13">
      <c r="B36" s="41" t="s">
        <v>53</v>
      </c>
      <c r="C36" s="41">
        <v>24149</v>
      </c>
      <c r="D36" s="41" t="s">
        <v>27</v>
      </c>
      <c r="E36" s="41"/>
      <c r="F36" s="41" t="s">
        <v>48</v>
      </c>
      <c r="G36" s="41"/>
      <c r="H36" s="38"/>
      <c r="I36" s="38"/>
      <c r="J36" s="38"/>
      <c r="K36" s="38"/>
      <c r="L36" s="38"/>
      <c r="M36" s="38"/>
    </row>
    <row r="37" spans="1:13">
      <c r="B37" s="41" t="s">
        <v>53</v>
      </c>
      <c r="C37" s="41">
        <v>24226</v>
      </c>
      <c r="D37" s="41" t="s">
        <v>28</v>
      </c>
      <c r="E37" s="41" t="s">
        <v>47</v>
      </c>
      <c r="F37" s="41"/>
      <c r="G37" s="41"/>
      <c r="H37" s="38"/>
      <c r="I37" s="38"/>
      <c r="J37" s="38"/>
      <c r="K37" s="38"/>
      <c r="L37" s="38"/>
      <c r="M37" s="38"/>
    </row>
    <row r="38" spans="1:13">
      <c r="B38" s="41" t="s">
        <v>53</v>
      </c>
      <c r="C38" s="41">
        <v>24227</v>
      </c>
      <c r="D38" s="41" t="s">
        <v>29</v>
      </c>
      <c r="E38" s="41" t="s">
        <v>47</v>
      </c>
      <c r="F38" s="41"/>
      <c r="G38" s="41"/>
      <c r="H38" s="38"/>
      <c r="I38" s="38"/>
      <c r="J38" s="38"/>
      <c r="K38" s="38"/>
      <c r="L38" s="38"/>
      <c r="M38" s="38"/>
    </row>
    <row r="39" spans="1:13">
      <c r="B39" s="41" t="s">
        <v>53</v>
      </c>
      <c r="C39" s="41">
        <v>24250</v>
      </c>
      <c r="D39" s="41" t="s">
        <v>30</v>
      </c>
      <c r="E39" s="41"/>
      <c r="F39" s="41" t="s">
        <v>47</v>
      </c>
      <c r="G39" s="41"/>
      <c r="H39" s="38"/>
      <c r="I39" s="38"/>
      <c r="J39" s="38"/>
      <c r="K39" s="38"/>
      <c r="L39" s="38"/>
      <c r="M39" s="38"/>
    </row>
    <row r="40" spans="1:13">
      <c r="B40" s="41" t="s">
        <v>53</v>
      </c>
      <c r="C40" s="41">
        <v>24252</v>
      </c>
      <c r="D40" s="41" t="s">
        <v>31</v>
      </c>
      <c r="E40" s="41" t="s">
        <v>47</v>
      </c>
      <c r="F40" s="41"/>
      <c r="G40" s="41"/>
      <c r="H40" s="38"/>
      <c r="I40" s="38"/>
      <c r="J40" s="38"/>
      <c r="K40" s="38"/>
      <c r="L40" s="38"/>
      <c r="M40" s="38"/>
    </row>
    <row r="41" spans="1:13">
      <c r="B41" s="41" t="s">
        <v>53</v>
      </c>
      <c r="C41" s="41">
        <v>24253</v>
      </c>
      <c r="D41" s="41" t="s">
        <v>32</v>
      </c>
      <c r="E41" s="41" t="s">
        <v>47</v>
      </c>
      <c r="F41" s="41"/>
      <c r="G41" s="41"/>
      <c r="H41" s="38"/>
      <c r="I41" s="38"/>
      <c r="J41" s="38"/>
      <c r="K41" s="38"/>
      <c r="L41" s="38"/>
      <c r="M41" s="38"/>
    </row>
    <row r="42" spans="1:13">
      <c r="B42" s="41" t="s">
        <v>53</v>
      </c>
      <c r="C42" s="41">
        <v>24254</v>
      </c>
      <c r="D42" s="41" t="s">
        <v>33</v>
      </c>
      <c r="E42" s="41" t="s">
        <v>47</v>
      </c>
      <c r="F42" s="41"/>
      <c r="G42" s="41"/>
      <c r="H42" s="38"/>
      <c r="I42" s="38"/>
      <c r="J42" s="38"/>
      <c r="K42" s="38"/>
      <c r="L42" s="38"/>
      <c r="M42" s="38"/>
    </row>
    <row r="43" spans="1:13">
      <c r="B43" s="41" t="s">
        <v>53</v>
      </c>
      <c r="C43" s="41">
        <v>24255</v>
      </c>
      <c r="D43" s="41" t="s">
        <v>34</v>
      </c>
      <c r="E43" s="41"/>
      <c r="F43" s="41"/>
      <c r="G43" s="41" t="s">
        <v>47</v>
      </c>
      <c r="H43" s="38"/>
      <c r="I43" s="38"/>
      <c r="J43" s="38"/>
      <c r="K43" s="38"/>
      <c r="L43" s="38"/>
      <c r="M43" s="38"/>
    </row>
    <row r="44" spans="1:13"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</row>
    <row r="45" spans="1:13">
      <c r="A45" s="3" t="s">
        <v>93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</row>
    <row r="46" spans="1:13">
      <c r="A46" s="38" t="s">
        <v>102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</row>
    <row r="47" spans="1:13">
      <c r="A47" s="3" t="s">
        <v>101</v>
      </c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</row>
    <row r="48" spans="1:13"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</row>
    <row r="49" spans="2:13"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</row>
    <row r="50" spans="2:13"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</row>
    <row r="51" spans="2:13"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</row>
    <row r="52" spans="2:13"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</row>
    <row r="53" spans="2:13"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</row>
    <row r="54" spans="2:13"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</row>
    <row r="55" spans="2:13"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</row>
    <row r="56" spans="2:13"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</row>
    <row r="57" spans="2:13"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</row>
    <row r="58" spans="2:13"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</row>
    <row r="59" spans="2:13"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</row>
    <row r="60" spans="2:13"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</row>
    <row r="61" spans="2:13">
      <c r="B61" s="38"/>
      <c r="C61" s="38"/>
      <c r="D61" s="38"/>
      <c r="E61" s="38"/>
      <c r="F61" s="38"/>
      <c r="G61" s="38"/>
      <c r="H61" s="38"/>
      <c r="I61" s="38"/>
    </row>
    <row r="62" spans="2:13">
      <c r="B62" s="38"/>
      <c r="C62" s="38"/>
      <c r="D62" s="38"/>
      <c r="E62" s="38"/>
      <c r="F62" s="38"/>
      <c r="G62" s="38"/>
      <c r="H62" s="38"/>
      <c r="I62" s="38"/>
    </row>
  </sheetData>
  <mergeCells count="8">
    <mergeCell ref="A1:P1"/>
    <mergeCell ref="B2:F2"/>
    <mergeCell ref="C10:D10"/>
    <mergeCell ref="E10:F10"/>
    <mergeCell ref="B9:I9"/>
    <mergeCell ref="G10:H10"/>
    <mergeCell ref="K8:L8"/>
    <mergeCell ref="M8:N8"/>
  </mergeCells>
  <pageMargins left="0.7" right="0.7" top="0.75" bottom="0.75" header="0.3" footer="0.3"/>
  <pageSetup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69"/>
  <sheetViews>
    <sheetView zoomScale="80" zoomScaleNormal="80" workbookViewId="0">
      <selection activeCell="A2" sqref="A2"/>
    </sheetView>
  </sheetViews>
  <sheetFormatPr defaultRowHeight="15"/>
  <cols>
    <col min="1" max="1" width="31.28515625" style="4" customWidth="1"/>
    <col min="2" max="17" width="10.5703125" style="4" bestFit="1" customWidth="1"/>
    <col min="18" max="18" width="10.140625" style="4" bestFit="1" customWidth="1"/>
    <col min="19" max="25" width="10.5703125" style="4" bestFit="1" customWidth="1"/>
    <col min="26" max="37" width="10.5703125" style="18" bestFit="1" customWidth="1"/>
    <col min="38" max="16384" width="9.140625" style="4"/>
  </cols>
  <sheetData>
    <row r="1" spans="1:37" s="7" customFormat="1">
      <c r="A1" s="5" t="s">
        <v>62</v>
      </c>
      <c r="B1" s="6">
        <f>ROUND(AVERAGE(B4,N4,Z4),3)</f>
        <v>1.038</v>
      </c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</row>
    <row r="2" spans="1:37" s="7" customFormat="1">
      <c r="A2" s="5" t="s">
        <v>74</v>
      </c>
      <c r="B2" s="6">
        <f>ROUND(AVERAGE(B5,N5,Z5),3)</f>
        <v>1.038</v>
      </c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</row>
    <row r="3" spans="1:37" s="7" customFormat="1"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</row>
    <row r="4" spans="1:37" s="7" customFormat="1">
      <c r="A4" s="5" t="s">
        <v>63</v>
      </c>
      <c r="B4" s="6">
        <f>AVERAGE(F41:K41)/AVERAGE(B41:E41,L41:M41)</f>
        <v>1.0446303636792567</v>
      </c>
      <c r="N4" s="6">
        <f>AVERAGE(R41:W41)/AVERAGE(N41:Q41,X41:Y41)</f>
        <v>1.0376308383882191</v>
      </c>
      <c r="Z4" s="6">
        <f>AVERAGE(AD41:AI41)/AVERAGE(Z41:AC41,AJ41:AK41)</f>
        <v>1.0321458701973274</v>
      </c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</row>
    <row r="5" spans="1:37" s="7" customFormat="1">
      <c r="A5" s="5" t="s">
        <v>75</v>
      </c>
      <c r="B5" s="6">
        <f>AVERAGE(F14:K14)/AVERAGE(B14:E14,L14:M14)</f>
        <v>1.0500277481810292</v>
      </c>
      <c r="N5" s="6">
        <f>AVERAGE(R14:W14)/AVERAGE(N14:Q14,X14:Y14)</f>
        <v>1.0378314925337295</v>
      </c>
      <c r="Z5" s="6">
        <f>AVERAGE(AD14:AI14)/AVERAGE(Z14:AC14,AJ14:AK14)</f>
        <v>1.0270431154358874</v>
      </c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</row>
    <row r="6" spans="1:37" s="7" customFormat="1">
      <c r="A6" s="5"/>
      <c r="B6" s="6"/>
      <c r="N6" s="6"/>
      <c r="Z6" s="6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</row>
    <row r="7" spans="1:37" s="7" customFormat="1">
      <c r="A7" s="55" t="s">
        <v>0</v>
      </c>
      <c r="B7" s="84" t="s">
        <v>1</v>
      </c>
      <c r="C7" s="85"/>
      <c r="D7" s="85"/>
      <c r="E7" s="85"/>
      <c r="F7" s="85"/>
      <c r="G7" s="85"/>
      <c r="H7" s="85"/>
      <c r="I7" s="85"/>
      <c r="J7" s="85"/>
      <c r="K7" s="85"/>
      <c r="L7" s="85"/>
      <c r="M7" s="86"/>
      <c r="N7" s="84" t="s">
        <v>2</v>
      </c>
      <c r="O7" s="87"/>
      <c r="P7" s="87"/>
      <c r="Q7" s="87"/>
      <c r="R7" s="87"/>
      <c r="S7" s="87"/>
      <c r="T7" s="87"/>
      <c r="U7" s="87"/>
      <c r="V7" s="87"/>
      <c r="W7" s="87"/>
      <c r="X7" s="87"/>
      <c r="Y7" s="88"/>
      <c r="Z7" s="89" t="s">
        <v>3</v>
      </c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1"/>
    </row>
    <row r="8" spans="1:37" s="7" customFormat="1">
      <c r="A8" s="56" t="s">
        <v>4</v>
      </c>
      <c r="B8" s="59">
        <v>42522</v>
      </c>
      <c r="C8" s="54">
        <v>42522</v>
      </c>
      <c r="D8" s="54">
        <v>42522</v>
      </c>
      <c r="E8" s="54">
        <v>42491</v>
      </c>
      <c r="F8" s="54">
        <v>42461</v>
      </c>
      <c r="G8" s="54">
        <v>42430</v>
      </c>
      <c r="H8" s="54">
        <v>42401</v>
      </c>
      <c r="I8" s="54">
        <v>42370</v>
      </c>
      <c r="J8" s="54">
        <v>42339</v>
      </c>
      <c r="K8" s="54">
        <v>42309</v>
      </c>
      <c r="L8" s="54">
        <v>42278</v>
      </c>
      <c r="M8" s="60">
        <v>42248</v>
      </c>
      <c r="N8" s="59">
        <v>42217</v>
      </c>
      <c r="O8" s="54">
        <v>42186</v>
      </c>
      <c r="P8" s="54">
        <v>42156</v>
      </c>
      <c r="Q8" s="54">
        <v>42125</v>
      </c>
      <c r="R8" s="54">
        <v>42095</v>
      </c>
      <c r="S8" s="54">
        <v>42064</v>
      </c>
      <c r="T8" s="54">
        <v>42036</v>
      </c>
      <c r="U8" s="54">
        <v>42005</v>
      </c>
      <c r="V8" s="54">
        <v>41974</v>
      </c>
      <c r="W8" s="54">
        <v>41944</v>
      </c>
      <c r="X8" s="54">
        <v>41913</v>
      </c>
      <c r="Y8" s="60">
        <v>41883</v>
      </c>
      <c r="Z8" s="59">
        <v>41852</v>
      </c>
      <c r="AA8" s="54">
        <v>41821</v>
      </c>
      <c r="AB8" s="54">
        <v>41791</v>
      </c>
      <c r="AC8" s="54">
        <v>41760</v>
      </c>
      <c r="AD8" s="54">
        <v>41730</v>
      </c>
      <c r="AE8" s="54">
        <v>41699</v>
      </c>
      <c r="AF8" s="54">
        <v>41671</v>
      </c>
      <c r="AG8" s="54">
        <v>41640</v>
      </c>
      <c r="AH8" s="54">
        <v>41609</v>
      </c>
      <c r="AI8" s="54">
        <v>41579</v>
      </c>
      <c r="AJ8" s="54">
        <v>41548</v>
      </c>
      <c r="AK8" s="60">
        <v>41518</v>
      </c>
    </row>
    <row r="9" spans="1:37">
      <c r="A9" s="57" t="s">
        <v>5</v>
      </c>
      <c r="B9" s="9">
        <v>9.6100000000000005E-2</v>
      </c>
      <c r="C9" s="10">
        <v>9.6100000000000005E-2</v>
      </c>
      <c r="D9" s="10">
        <v>9.6100000000000005E-2</v>
      </c>
      <c r="E9" s="10">
        <v>9.6100000000000005E-2</v>
      </c>
      <c r="F9" s="10">
        <v>9.06E-2</v>
      </c>
      <c r="G9" s="10">
        <v>9.06E-2</v>
      </c>
      <c r="H9" s="10">
        <v>9.06E-2</v>
      </c>
      <c r="I9" s="10">
        <v>9.06E-2</v>
      </c>
      <c r="J9" s="10">
        <v>9.06E-2</v>
      </c>
      <c r="K9" s="10">
        <v>9.06E-2</v>
      </c>
      <c r="L9" s="10">
        <v>8.5400000000000004E-2</v>
      </c>
      <c r="M9" s="11">
        <v>8.5400000000000004E-2</v>
      </c>
      <c r="N9" s="9">
        <v>8.5400000000000004E-2</v>
      </c>
      <c r="O9" s="10">
        <v>8.5400000000000004E-2</v>
      </c>
      <c r="P9" s="10">
        <v>8.5400000000000004E-2</v>
      </c>
      <c r="Q9" s="10">
        <v>8.5400000000000004E-2</v>
      </c>
      <c r="R9" s="10">
        <v>7.3200000000000001E-2</v>
      </c>
      <c r="S9" s="10">
        <v>7.3200000000000001E-2</v>
      </c>
      <c r="T9" s="10">
        <v>7.3200000000000001E-2</v>
      </c>
      <c r="U9" s="10">
        <v>7.3200000000000001E-2</v>
      </c>
      <c r="V9" s="10">
        <v>7.3200000000000001E-2</v>
      </c>
      <c r="W9" s="10">
        <v>7.3200000000000001E-2</v>
      </c>
      <c r="X9" s="10">
        <v>9.0800000000000006E-2</v>
      </c>
      <c r="Y9" s="11">
        <v>9.0800000000000006E-2</v>
      </c>
      <c r="Z9" s="9">
        <v>9.0800000000000006E-2</v>
      </c>
      <c r="AA9" s="10">
        <v>9.0800000000000006E-2</v>
      </c>
      <c r="AB9" s="10">
        <v>9.0800000000000006E-2</v>
      </c>
      <c r="AC9" s="10">
        <v>9.0800000000000006E-2</v>
      </c>
      <c r="AD9" s="10">
        <v>8.3099999999999993E-2</v>
      </c>
      <c r="AE9" s="10">
        <v>8.3099999999999993E-2</v>
      </c>
      <c r="AF9" s="10">
        <v>8.3099999999999993E-2</v>
      </c>
      <c r="AG9" s="10">
        <v>8.3099999999999993E-2</v>
      </c>
      <c r="AH9" s="10">
        <v>8.3099999999999993E-2</v>
      </c>
      <c r="AI9" s="10">
        <v>8.3099999999999993E-2</v>
      </c>
      <c r="AJ9" s="10">
        <v>8.9099999999999999E-2</v>
      </c>
      <c r="AK9" s="11">
        <v>8.9099999999999999E-2</v>
      </c>
    </row>
    <row r="10" spans="1:37">
      <c r="A10" s="51" t="s">
        <v>6</v>
      </c>
      <c r="B10" s="12">
        <v>35571.1</v>
      </c>
      <c r="C10" s="1">
        <v>35571.1</v>
      </c>
      <c r="D10" s="1">
        <v>35571.1</v>
      </c>
      <c r="E10" s="1">
        <v>35571.100000000006</v>
      </c>
      <c r="F10" s="1">
        <v>38432.200000000004</v>
      </c>
      <c r="G10" s="1">
        <v>38675.299999999996</v>
      </c>
      <c r="H10" s="1">
        <v>38745</v>
      </c>
      <c r="I10" s="1">
        <v>38743.399999999994</v>
      </c>
      <c r="J10" s="1">
        <v>38698.899999999994</v>
      </c>
      <c r="K10" s="1">
        <v>38709.5</v>
      </c>
      <c r="L10" s="1">
        <v>36723.300000000003</v>
      </c>
      <c r="M10" s="13">
        <v>36743.4</v>
      </c>
      <c r="N10" s="12">
        <v>36694.800000000003</v>
      </c>
      <c r="O10" s="1">
        <v>36708.699999999997</v>
      </c>
      <c r="P10" s="1">
        <v>36330.200000000004</v>
      </c>
      <c r="Q10" s="1">
        <v>36267.199999999997</v>
      </c>
      <c r="R10" s="1">
        <v>39147.300000000003</v>
      </c>
      <c r="S10" s="1">
        <v>39128.1</v>
      </c>
      <c r="T10" s="1">
        <v>38975.399999999994</v>
      </c>
      <c r="U10" s="1">
        <v>38938.199999999997</v>
      </c>
      <c r="V10" s="1">
        <v>38742</v>
      </c>
      <c r="W10" s="1">
        <v>38592.899999999994</v>
      </c>
      <c r="X10" s="1">
        <v>35629.699999999997</v>
      </c>
      <c r="Y10" s="13">
        <v>35577.600000000006</v>
      </c>
      <c r="Z10" s="12">
        <v>35537.800000000003</v>
      </c>
      <c r="AA10" s="1">
        <v>35450.5</v>
      </c>
      <c r="AB10" s="1">
        <v>35447.199999999997</v>
      </c>
      <c r="AC10" s="1">
        <v>35464.199999999997</v>
      </c>
      <c r="AD10" s="1">
        <v>37860.1</v>
      </c>
      <c r="AE10" s="1">
        <v>37834</v>
      </c>
      <c r="AF10" s="1">
        <v>37833.199999999997</v>
      </c>
      <c r="AG10" s="1">
        <v>37759.199999999997</v>
      </c>
      <c r="AH10" s="1">
        <v>37741.899999999994</v>
      </c>
      <c r="AI10" s="1">
        <v>37722.199999999997</v>
      </c>
      <c r="AJ10" s="1">
        <v>36140.800000000003</v>
      </c>
      <c r="AK10" s="13">
        <v>36140.800000000003</v>
      </c>
    </row>
    <row r="11" spans="1:37">
      <c r="A11" s="51" t="s">
        <v>7</v>
      </c>
      <c r="B11" s="12">
        <v>1160.7</v>
      </c>
      <c r="C11" s="1">
        <v>1160.7</v>
      </c>
      <c r="D11" s="1">
        <v>1160.7</v>
      </c>
      <c r="E11" s="1">
        <v>1139.5999999999999</v>
      </c>
      <c r="F11" s="1">
        <v>865.6</v>
      </c>
      <c r="G11" s="1">
        <v>857.2</v>
      </c>
      <c r="H11" s="1">
        <v>856.40000000000009</v>
      </c>
      <c r="I11" s="1">
        <v>863.49999999999989</v>
      </c>
      <c r="J11" s="1">
        <v>782</v>
      </c>
      <c r="K11" s="1">
        <v>818.59999999999991</v>
      </c>
      <c r="L11" s="1">
        <v>1275.8999999999999</v>
      </c>
      <c r="M11" s="13">
        <v>1253</v>
      </c>
      <c r="N11" s="12">
        <v>1240.9000000000001</v>
      </c>
      <c r="O11" s="1">
        <v>1234</v>
      </c>
      <c r="P11" s="1">
        <v>1227.7</v>
      </c>
      <c r="Q11" s="1">
        <v>1192.2</v>
      </c>
      <c r="R11" s="1">
        <v>851.7</v>
      </c>
      <c r="S11" s="1">
        <v>858.9</v>
      </c>
      <c r="T11" s="1">
        <v>819.59999999999991</v>
      </c>
      <c r="U11" s="1">
        <v>834.8</v>
      </c>
      <c r="V11" s="1">
        <v>827.3</v>
      </c>
      <c r="W11" s="1">
        <v>812.69999999999993</v>
      </c>
      <c r="X11" s="1">
        <v>1070.9000000000001</v>
      </c>
      <c r="Y11" s="13">
        <v>1011.4</v>
      </c>
      <c r="Z11" s="12">
        <v>1008.0999999999999</v>
      </c>
      <c r="AA11" s="1">
        <v>996.2</v>
      </c>
      <c r="AB11" s="1">
        <v>976.5</v>
      </c>
      <c r="AC11" s="1">
        <v>953.7</v>
      </c>
      <c r="AD11" s="1">
        <v>845.19999999999993</v>
      </c>
      <c r="AE11" s="1">
        <v>835.2</v>
      </c>
      <c r="AF11" s="1">
        <v>835.5</v>
      </c>
      <c r="AG11" s="1">
        <v>791.3</v>
      </c>
      <c r="AH11" s="1">
        <v>814.10000000000014</v>
      </c>
      <c r="AI11" s="1">
        <v>800.09999999999991</v>
      </c>
      <c r="AJ11" s="1">
        <v>1098.0999999999999</v>
      </c>
      <c r="AK11" s="13">
        <v>1085.4000000000001</v>
      </c>
    </row>
    <row r="12" spans="1:37">
      <c r="A12" s="51" t="s">
        <v>8</v>
      </c>
      <c r="B12" s="12">
        <v>1357.8</v>
      </c>
      <c r="C12" s="1">
        <v>1357.8</v>
      </c>
      <c r="D12" s="1">
        <v>1357.8</v>
      </c>
      <c r="E12" s="1">
        <v>1187.5</v>
      </c>
      <c r="F12" s="1">
        <v>1158.8</v>
      </c>
      <c r="G12" s="1">
        <v>1143.7</v>
      </c>
      <c r="H12" s="1">
        <v>660.3</v>
      </c>
      <c r="I12" s="1">
        <v>832.2</v>
      </c>
      <c r="J12" s="1">
        <v>804.3</v>
      </c>
      <c r="K12" s="1">
        <v>1136.3</v>
      </c>
      <c r="L12" s="1">
        <v>1408.1999999999998</v>
      </c>
      <c r="M12" s="13">
        <v>1166.0999999999999</v>
      </c>
      <c r="N12" s="12">
        <v>1129</v>
      </c>
      <c r="O12" s="1">
        <v>1092.2</v>
      </c>
      <c r="P12" s="1">
        <v>1102.8</v>
      </c>
      <c r="Q12" s="1">
        <v>1415.9</v>
      </c>
      <c r="R12" s="1">
        <v>1188.1000000000001</v>
      </c>
      <c r="S12" s="1">
        <v>1187.6000000000001</v>
      </c>
      <c r="T12" s="1">
        <v>673.4</v>
      </c>
      <c r="U12" s="1">
        <v>854.9</v>
      </c>
      <c r="V12" s="1">
        <v>538.79999999999995</v>
      </c>
      <c r="W12" s="1">
        <v>1369.6000000000001</v>
      </c>
      <c r="X12" s="1">
        <v>1485.3</v>
      </c>
      <c r="Y12" s="13">
        <v>1471.8999999999999</v>
      </c>
      <c r="Z12" s="12">
        <v>1465.1</v>
      </c>
      <c r="AA12" s="1">
        <v>1376.6999999999998</v>
      </c>
      <c r="AB12" s="1">
        <v>1355.6</v>
      </c>
      <c r="AC12" s="1">
        <v>1197.8</v>
      </c>
      <c r="AD12" s="1">
        <v>1089.9000000000001</v>
      </c>
      <c r="AE12" s="1">
        <v>664.7</v>
      </c>
      <c r="AF12" s="1">
        <v>357.8</v>
      </c>
      <c r="AG12" s="1">
        <v>331.4</v>
      </c>
      <c r="AH12" s="1">
        <v>665</v>
      </c>
      <c r="AI12" s="1">
        <v>1089.9000000000001</v>
      </c>
      <c r="AJ12" s="1">
        <v>1089.9000000000001</v>
      </c>
      <c r="AK12" s="13">
        <v>1089.9000000000001</v>
      </c>
    </row>
    <row r="13" spans="1:37">
      <c r="A13" s="53" t="s">
        <v>88</v>
      </c>
      <c r="B13" s="31">
        <f>SUM(B10:B12)</f>
        <v>38089.599999999999</v>
      </c>
      <c r="C13" s="32">
        <f t="shared" ref="C13:AK13" si="0">SUM(C10:C12)</f>
        <v>38089.599999999999</v>
      </c>
      <c r="D13" s="32">
        <f t="shared" si="0"/>
        <v>38089.599999999999</v>
      </c>
      <c r="E13" s="32">
        <f t="shared" si="0"/>
        <v>37898.200000000004</v>
      </c>
      <c r="F13" s="32">
        <f t="shared" si="0"/>
        <v>40456.600000000006</v>
      </c>
      <c r="G13" s="32">
        <f t="shared" si="0"/>
        <v>40676.19999999999</v>
      </c>
      <c r="H13" s="32">
        <f t="shared" si="0"/>
        <v>40261.700000000004</v>
      </c>
      <c r="I13" s="32">
        <f t="shared" si="0"/>
        <v>40439.099999999991</v>
      </c>
      <c r="J13" s="32">
        <f t="shared" si="0"/>
        <v>40285.199999999997</v>
      </c>
      <c r="K13" s="32">
        <f t="shared" si="0"/>
        <v>40664.400000000001</v>
      </c>
      <c r="L13" s="32">
        <f t="shared" si="0"/>
        <v>39407.4</v>
      </c>
      <c r="M13" s="33">
        <f t="shared" si="0"/>
        <v>39162.5</v>
      </c>
      <c r="N13" s="31">
        <f t="shared" si="0"/>
        <v>39064.700000000004</v>
      </c>
      <c r="O13" s="32">
        <f t="shared" si="0"/>
        <v>39034.899999999994</v>
      </c>
      <c r="P13" s="32">
        <f t="shared" si="0"/>
        <v>38660.700000000004</v>
      </c>
      <c r="Q13" s="32">
        <f t="shared" si="0"/>
        <v>38875.299999999996</v>
      </c>
      <c r="R13" s="32">
        <f t="shared" si="0"/>
        <v>41187.1</v>
      </c>
      <c r="S13" s="32">
        <f t="shared" si="0"/>
        <v>41174.6</v>
      </c>
      <c r="T13" s="32">
        <f t="shared" si="0"/>
        <v>40468.399999999994</v>
      </c>
      <c r="U13" s="32">
        <f t="shared" si="0"/>
        <v>40627.9</v>
      </c>
      <c r="V13" s="32">
        <f t="shared" si="0"/>
        <v>40108.100000000006</v>
      </c>
      <c r="W13" s="32">
        <f t="shared" si="0"/>
        <v>40775.19999999999</v>
      </c>
      <c r="X13" s="32">
        <f t="shared" si="0"/>
        <v>38185.9</v>
      </c>
      <c r="Y13" s="33">
        <f t="shared" si="0"/>
        <v>38060.900000000009</v>
      </c>
      <c r="Z13" s="31">
        <f t="shared" si="0"/>
        <v>38011</v>
      </c>
      <c r="AA13" s="32">
        <f t="shared" si="0"/>
        <v>37823.399999999994</v>
      </c>
      <c r="AB13" s="32">
        <f t="shared" si="0"/>
        <v>37779.299999999996</v>
      </c>
      <c r="AC13" s="32">
        <f t="shared" si="0"/>
        <v>37615.699999999997</v>
      </c>
      <c r="AD13" s="32">
        <f t="shared" si="0"/>
        <v>39795.199999999997</v>
      </c>
      <c r="AE13" s="32">
        <f t="shared" si="0"/>
        <v>39333.899999999994</v>
      </c>
      <c r="AF13" s="32">
        <f t="shared" si="0"/>
        <v>39026.5</v>
      </c>
      <c r="AG13" s="32">
        <f t="shared" si="0"/>
        <v>38881.9</v>
      </c>
      <c r="AH13" s="32">
        <f t="shared" si="0"/>
        <v>39220.999999999993</v>
      </c>
      <c r="AI13" s="32">
        <f t="shared" si="0"/>
        <v>39612.199999999997</v>
      </c>
      <c r="AJ13" s="32">
        <f t="shared" si="0"/>
        <v>38328.800000000003</v>
      </c>
      <c r="AK13" s="33">
        <f t="shared" si="0"/>
        <v>38316.100000000006</v>
      </c>
    </row>
    <row r="14" spans="1:37">
      <c r="A14" s="53" t="s">
        <v>9</v>
      </c>
      <c r="B14" s="31">
        <f>TRUNC(B13/(1-B9),1)</f>
        <v>42139.1</v>
      </c>
      <c r="C14" s="32">
        <f t="shared" ref="C14:AK14" si="1">TRUNC(C13/(1-C9),1)</f>
        <v>42139.1</v>
      </c>
      <c r="D14" s="32">
        <f t="shared" si="1"/>
        <v>42139.1</v>
      </c>
      <c r="E14" s="32">
        <f t="shared" si="1"/>
        <v>41927.4</v>
      </c>
      <c r="F14" s="32">
        <f t="shared" si="1"/>
        <v>44487.1</v>
      </c>
      <c r="G14" s="32">
        <f t="shared" si="1"/>
        <v>44728.6</v>
      </c>
      <c r="H14" s="32">
        <f t="shared" si="1"/>
        <v>44272.800000000003</v>
      </c>
      <c r="I14" s="32">
        <f t="shared" si="1"/>
        <v>44467.8</v>
      </c>
      <c r="J14" s="32">
        <f t="shared" si="1"/>
        <v>44298.6</v>
      </c>
      <c r="K14" s="32">
        <f t="shared" si="1"/>
        <v>44715.6</v>
      </c>
      <c r="L14" s="32">
        <f t="shared" si="1"/>
        <v>43087</v>
      </c>
      <c r="M14" s="33">
        <f t="shared" si="1"/>
        <v>42819.199999999997</v>
      </c>
      <c r="N14" s="31">
        <f t="shared" si="1"/>
        <v>42712.3</v>
      </c>
      <c r="O14" s="32">
        <f t="shared" si="1"/>
        <v>42679.7</v>
      </c>
      <c r="P14" s="32">
        <f t="shared" si="1"/>
        <v>42270.6</v>
      </c>
      <c r="Q14" s="32">
        <f t="shared" si="1"/>
        <v>42505.2</v>
      </c>
      <c r="R14" s="32">
        <f t="shared" si="1"/>
        <v>44440.1</v>
      </c>
      <c r="S14" s="32">
        <f t="shared" si="1"/>
        <v>44426.6</v>
      </c>
      <c r="T14" s="32">
        <f t="shared" si="1"/>
        <v>43664.6</v>
      </c>
      <c r="U14" s="32">
        <f t="shared" si="1"/>
        <v>43836.7</v>
      </c>
      <c r="V14" s="32">
        <f t="shared" si="1"/>
        <v>43275.8</v>
      </c>
      <c r="W14" s="32">
        <f t="shared" si="1"/>
        <v>43995.6</v>
      </c>
      <c r="X14" s="32">
        <f t="shared" si="1"/>
        <v>41999.4</v>
      </c>
      <c r="Y14" s="33">
        <f t="shared" si="1"/>
        <v>41861.9</v>
      </c>
      <c r="Z14" s="31">
        <f t="shared" si="1"/>
        <v>41807</v>
      </c>
      <c r="AA14" s="32">
        <f t="shared" si="1"/>
        <v>41600.699999999997</v>
      </c>
      <c r="AB14" s="32">
        <f t="shared" si="1"/>
        <v>41552.199999999997</v>
      </c>
      <c r="AC14" s="32">
        <f t="shared" si="1"/>
        <v>41372.300000000003</v>
      </c>
      <c r="AD14" s="32">
        <f t="shared" si="1"/>
        <v>43401.8</v>
      </c>
      <c r="AE14" s="32">
        <f t="shared" si="1"/>
        <v>42898.7</v>
      </c>
      <c r="AF14" s="32">
        <f t="shared" si="1"/>
        <v>42563.5</v>
      </c>
      <c r="AG14" s="32">
        <f t="shared" si="1"/>
        <v>42405.8</v>
      </c>
      <c r="AH14" s="32">
        <f t="shared" si="1"/>
        <v>42775.6</v>
      </c>
      <c r="AI14" s="32">
        <f t="shared" si="1"/>
        <v>43202.3</v>
      </c>
      <c r="AJ14" s="32">
        <f t="shared" si="1"/>
        <v>42077.9</v>
      </c>
      <c r="AK14" s="33">
        <f t="shared" si="1"/>
        <v>42064</v>
      </c>
    </row>
    <row r="15" spans="1:37">
      <c r="A15" s="22" t="s">
        <v>10</v>
      </c>
      <c r="B15" s="14">
        <v>0</v>
      </c>
      <c r="C15" s="15">
        <v>0</v>
      </c>
      <c r="D15" s="15">
        <v>0</v>
      </c>
      <c r="E15" s="15">
        <v>0</v>
      </c>
      <c r="F15" s="15">
        <v>0</v>
      </c>
      <c r="G15" s="15">
        <v>-187</v>
      </c>
      <c r="H15" s="15">
        <v>-187</v>
      </c>
      <c r="I15" s="15">
        <v>-187</v>
      </c>
      <c r="J15" s="15">
        <v>-187</v>
      </c>
      <c r="K15" s="15">
        <v>-187</v>
      </c>
      <c r="L15" s="15">
        <v>-187.9</v>
      </c>
      <c r="M15" s="16">
        <v>-187.9</v>
      </c>
      <c r="N15" s="14" t="s">
        <v>54</v>
      </c>
      <c r="O15" s="15" t="s">
        <v>54</v>
      </c>
      <c r="P15" s="15" t="s">
        <v>54</v>
      </c>
      <c r="Q15" s="15" t="s">
        <v>54</v>
      </c>
      <c r="R15" s="15" t="s">
        <v>54</v>
      </c>
      <c r="S15" s="15" t="s">
        <v>54</v>
      </c>
      <c r="T15" s="15" t="s">
        <v>54</v>
      </c>
      <c r="U15" s="15" t="s">
        <v>54</v>
      </c>
      <c r="V15" s="15" t="s">
        <v>54</v>
      </c>
      <c r="W15" s="15" t="s">
        <v>54</v>
      </c>
      <c r="X15" s="15" t="s">
        <v>54</v>
      </c>
      <c r="Y15" s="16" t="s">
        <v>54</v>
      </c>
      <c r="Z15" s="14" t="s">
        <v>54</v>
      </c>
      <c r="AA15" s="15" t="s">
        <v>54</v>
      </c>
      <c r="AB15" s="15" t="s">
        <v>54</v>
      </c>
      <c r="AC15" s="15" t="s">
        <v>54</v>
      </c>
      <c r="AD15" s="15" t="s">
        <v>54</v>
      </c>
      <c r="AE15" s="15" t="s">
        <v>54</v>
      </c>
      <c r="AF15" s="15" t="s">
        <v>54</v>
      </c>
      <c r="AG15" s="15" t="s">
        <v>54</v>
      </c>
      <c r="AH15" s="15" t="s">
        <v>54</v>
      </c>
      <c r="AI15" s="15" t="s">
        <v>54</v>
      </c>
      <c r="AJ15" s="15" t="s">
        <v>54</v>
      </c>
      <c r="AK15" s="16" t="s">
        <v>54</v>
      </c>
    </row>
    <row r="16" spans="1:37">
      <c r="A16" s="22" t="s">
        <v>11</v>
      </c>
      <c r="B16" s="14">
        <v>0</v>
      </c>
      <c r="C16" s="15">
        <v>0</v>
      </c>
      <c r="D16" s="15">
        <v>0</v>
      </c>
      <c r="E16" s="15">
        <v>0</v>
      </c>
      <c r="F16" s="15">
        <v>0</v>
      </c>
      <c r="G16" s="15">
        <v>-187.2</v>
      </c>
      <c r="H16" s="15">
        <v>-187.2</v>
      </c>
      <c r="I16" s="15">
        <v>-187.2</v>
      </c>
      <c r="J16" s="15">
        <v>-187.2</v>
      </c>
      <c r="K16" s="15">
        <v>-187.2</v>
      </c>
      <c r="L16" s="15">
        <v>-189.5</v>
      </c>
      <c r="M16" s="16">
        <v>-189.5</v>
      </c>
      <c r="N16" s="14" t="s">
        <v>54</v>
      </c>
      <c r="O16" s="15" t="s">
        <v>54</v>
      </c>
      <c r="P16" s="15" t="s">
        <v>54</v>
      </c>
      <c r="Q16" s="15" t="s">
        <v>54</v>
      </c>
      <c r="R16" s="15" t="s">
        <v>54</v>
      </c>
      <c r="S16" s="15" t="s">
        <v>54</v>
      </c>
      <c r="T16" s="15" t="s">
        <v>54</v>
      </c>
      <c r="U16" s="15" t="s">
        <v>54</v>
      </c>
      <c r="V16" s="15" t="s">
        <v>54</v>
      </c>
      <c r="W16" s="15" t="s">
        <v>54</v>
      </c>
      <c r="X16" s="15" t="s">
        <v>54</v>
      </c>
      <c r="Y16" s="16" t="s">
        <v>54</v>
      </c>
      <c r="Z16" s="14" t="s">
        <v>54</v>
      </c>
      <c r="AA16" s="15" t="s">
        <v>54</v>
      </c>
      <c r="AB16" s="15" t="s">
        <v>54</v>
      </c>
      <c r="AC16" s="15" t="s">
        <v>54</v>
      </c>
      <c r="AD16" s="15" t="s">
        <v>54</v>
      </c>
      <c r="AE16" s="15" t="s">
        <v>54</v>
      </c>
      <c r="AF16" s="15" t="s">
        <v>54</v>
      </c>
      <c r="AG16" s="15" t="s">
        <v>54</v>
      </c>
      <c r="AH16" s="15" t="s">
        <v>54</v>
      </c>
      <c r="AI16" s="15" t="s">
        <v>54</v>
      </c>
      <c r="AJ16" s="15" t="s">
        <v>54</v>
      </c>
      <c r="AK16" s="16" t="s">
        <v>54</v>
      </c>
    </row>
    <row r="17" spans="1:37">
      <c r="A17" s="22" t="s">
        <v>12</v>
      </c>
      <c r="B17" s="14">
        <v>0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v>-75</v>
      </c>
      <c r="I17" s="15">
        <v>-75</v>
      </c>
      <c r="J17" s="15">
        <v>-75</v>
      </c>
      <c r="K17" s="15">
        <v>-75</v>
      </c>
      <c r="L17" s="15">
        <v>-75</v>
      </c>
      <c r="M17" s="16">
        <v>-75</v>
      </c>
      <c r="N17" s="14" t="s">
        <v>54</v>
      </c>
      <c r="O17" s="15" t="s">
        <v>54</v>
      </c>
      <c r="P17" s="15" t="s">
        <v>54</v>
      </c>
      <c r="Q17" s="15" t="s">
        <v>54</v>
      </c>
      <c r="R17" s="15" t="s">
        <v>54</v>
      </c>
      <c r="S17" s="15" t="s">
        <v>54</v>
      </c>
      <c r="T17" s="15" t="s">
        <v>54</v>
      </c>
      <c r="U17" s="15" t="s">
        <v>54</v>
      </c>
      <c r="V17" s="15" t="s">
        <v>54</v>
      </c>
      <c r="W17" s="15" t="s">
        <v>54</v>
      </c>
      <c r="X17" s="15" t="s">
        <v>54</v>
      </c>
      <c r="Y17" s="16" t="s">
        <v>54</v>
      </c>
      <c r="Z17" s="14" t="s">
        <v>54</v>
      </c>
      <c r="AA17" s="15" t="s">
        <v>54</v>
      </c>
      <c r="AB17" s="15" t="s">
        <v>54</v>
      </c>
      <c r="AC17" s="15" t="s">
        <v>54</v>
      </c>
      <c r="AD17" s="15" t="s">
        <v>54</v>
      </c>
      <c r="AE17" s="15" t="s">
        <v>54</v>
      </c>
      <c r="AF17" s="15" t="s">
        <v>54</v>
      </c>
      <c r="AG17" s="15" t="s">
        <v>54</v>
      </c>
      <c r="AH17" s="15" t="s">
        <v>54</v>
      </c>
      <c r="AI17" s="15" t="s">
        <v>54</v>
      </c>
      <c r="AJ17" s="15" t="s">
        <v>54</v>
      </c>
      <c r="AK17" s="16" t="s">
        <v>54</v>
      </c>
    </row>
    <row r="18" spans="1:37">
      <c r="A18" s="22" t="s">
        <v>13</v>
      </c>
      <c r="B18" s="14">
        <v>0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-43.2</v>
      </c>
      <c r="M18" s="16">
        <v>-43.2</v>
      </c>
      <c r="N18" s="14" t="s">
        <v>54</v>
      </c>
      <c r="O18" s="15" t="s">
        <v>54</v>
      </c>
      <c r="P18" s="15" t="s">
        <v>54</v>
      </c>
      <c r="Q18" s="15" t="s">
        <v>54</v>
      </c>
      <c r="R18" s="15" t="s">
        <v>54</v>
      </c>
      <c r="S18" s="15" t="s">
        <v>54</v>
      </c>
      <c r="T18" s="15" t="s">
        <v>54</v>
      </c>
      <c r="U18" s="15" t="s">
        <v>54</v>
      </c>
      <c r="V18" s="15" t="s">
        <v>54</v>
      </c>
      <c r="W18" s="15" t="s">
        <v>54</v>
      </c>
      <c r="X18" s="15" t="s">
        <v>54</v>
      </c>
      <c r="Y18" s="16" t="s">
        <v>54</v>
      </c>
      <c r="Z18" s="14">
        <v>0</v>
      </c>
      <c r="AA18" s="15">
        <v>0</v>
      </c>
      <c r="AB18" s="15">
        <v>0</v>
      </c>
      <c r="AC18" s="15">
        <v>0</v>
      </c>
      <c r="AD18" s="15">
        <v>0</v>
      </c>
      <c r="AE18" s="15">
        <v>37.200000000000003</v>
      </c>
      <c r="AF18" s="15">
        <v>37.200000000000003</v>
      </c>
      <c r="AG18" s="15">
        <v>37.200000000000003</v>
      </c>
      <c r="AH18" s="15">
        <v>37.200000000000003</v>
      </c>
      <c r="AI18" s="15">
        <v>37.200000000000003</v>
      </c>
      <c r="AJ18" s="15">
        <v>37.200000000000003</v>
      </c>
      <c r="AK18" s="16">
        <v>37.200000000000003</v>
      </c>
    </row>
    <row r="19" spans="1:37">
      <c r="A19" s="22" t="s">
        <v>14</v>
      </c>
      <c r="B19" s="14" t="s">
        <v>54</v>
      </c>
      <c r="C19" s="15" t="s">
        <v>54</v>
      </c>
      <c r="D19" s="15" t="s">
        <v>54</v>
      </c>
      <c r="E19" s="15" t="s">
        <v>54</v>
      </c>
      <c r="F19" s="15" t="s">
        <v>54</v>
      </c>
      <c r="G19" s="15" t="s">
        <v>54</v>
      </c>
      <c r="H19" s="15" t="s">
        <v>54</v>
      </c>
      <c r="I19" s="15" t="s">
        <v>54</v>
      </c>
      <c r="J19" s="15" t="s">
        <v>54</v>
      </c>
      <c r="K19" s="15" t="s">
        <v>54</v>
      </c>
      <c r="L19" s="15" t="s">
        <v>54</v>
      </c>
      <c r="M19" s="16" t="s">
        <v>54</v>
      </c>
      <c r="N19" s="14" t="s">
        <v>54</v>
      </c>
      <c r="O19" s="15" t="s">
        <v>54</v>
      </c>
      <c r="P19" s="15" t="s">
        <v>54</v>
      </c>
      <c r="Q19" s="15" t="s">
        <v>54</v>
      </c>
      <c r="R19" s="15" t="s">
        <v>54</v>
      </c>
      <c r="S19" s="15" t="s">
        <v>54</v>
      </c>
      <c r="T19" s="15" t="s">
        <v>54</v>
      </c>
      <c r="U19" s="15" t="s">
        <v>54</v>
      </c>
      <c r="V19" s="15" t="s">
        <v>54</v>
      </c>
      <c r="W19" s="15" t="s">
        <v>54</v>
      </c>
      <c r="X19" s="15" t="s">
        <v>54</v>
      </c>
      <c r="Y19" s="16" t="s">
        <v>54</v>
      </c>
      <c r="Z19" s="14">
        <v>0</v>
      </c>
      <c r="AA19" s="15">
        <v>0</v>
      </c>
      <c r="AB19" s="15">
        <v>0</v>
      </c>
      <c r="AC19" s="15">
        <v>0</v>
      </c>
      <c r="AD19" s="15">
        <v>-18.3</v>
      </c>
      <c r="AE19" s="15">
        <v>-18.3</v>
      </c>
      <c r="AF19" s="15">
        <v>-18.3</v>
      </c>
      <c r="AG19" s="15">
        <v>-18.3</v>
      </c>
      <c r="AH19" s="15">
        <v>-18.3</v>
      </c>
      <c r="AI19" s="15">
        <v>-18.3</v>
      </c>
      <c r="AJ19" s="15">
        <v>-14.3</v>
      </c>
      <c r="AK19" s="16">
        <v>-14.3</v>
      </c>
    </row>
    <row r="20" spans="1:37">
      <c r="A20" s="22" t="s">
        <v>15</v>
      </c>
      <c r="B20" s="14" t="s">
        <v>54</v>
      </c>
      <c r="C20" s="15" t="s">
        <v>54</v>
      </c>
      <c r="D20" s="15" t="s">
        <v>54</v>
      </c>
      <c r="E20" s="15" t="s">
        <v>54</v>
      </c>
      <c r="F20" s="15" t="s">
        <v>54</v>
      </c>
      <c r="G20" s="15" t="s">
        <v>54</v>
      </c>
      <c r="H20" s="15" t="s">
        <v>54</v>
      </c>
      <c r="I20" s="15" t="s">
        <v>54</v>
      </c>
      <c r="J20" s="15" t="s">
        <v>54</v>
      </c>
      <c r="K20" s="15" t="s">
        <v>54</v>
      </c>
      <c r="L20" s="15" t="s">
        <v>54</v>
      </c>
      <c r="M20" s="16" t="s">
        <v>54</v>
      </c>
      <c r="N20" s="14">
        <v>0</v>
      </c>
      <c r="O20" s="15">
        <v>0</v>
      </c>
      <c r="P20" s="15">
        <v>0</v>
      </c>
      <c r="Q20" s="15">
        <v>0</v>
      </c>
      <c r="R20" s="15">
        <v>0</v>
      </c>
      <c r="S20" s="15">
        <v>0</v>
      </c>
      <c r="T20" s="15">
        <v>0</v>
      </c>
      <c r="U20" s="15">
        <v>0</v>
      </c>
      <c r="V20" s="15">
        <v>46.9</v>
      </c>
      <c r="W20" s="15">
        <v>46.9</v>
      </c>
      <c r="X20" s="15">
        <v>45.1</v>
      </c>
      <c r="Y20" s="16">
        <v>45.1</v>
      </c>
      <c r="Z20" s="14" t="s">
        <v>54</v>
      </c>
      <c r="AA20" s="15" t="s">
        <v>54</v>
      </c>
      <c r="AB20" s="15" t="s">
        <v>54</v>
      </c>
      <c r="AC20" s="15" t="s">
        <v>54</v>
      </c>
      <c r="AD20" s="15" t="s">
        <v>54</v>
      </c>
      <c r="AE20" s="15" t="s">
        <v>54</v>
      </c>
      <c r="AF20" s="15" t="s">
        <v>54</v>
      </c>
      <c r="AG20" s="15" t="s">
        <v>54</v>
      </c>
      <c r="AH20" s="15" t="s">
        <v>54</v>
      </c>
      <c r="AI20" s="15" t="s">
        <v>54</v>
      </c>
      <c r="AJ20" s="15" t="s">
        <v>54</v>
      </c>
      <c r="AK20" s="16" t="s">
        <v>54</v>
      </c>
    </row>
    <row r="21" spans="1:37">
      <c r="A21" s="22" t="s">
        <v>16</v>
      </c>
      <c r="B21" s="14" t="s">
        <v>54</v>
      </c>
      <c r="C21" s="15" t="s">
        <v>54</v>
      </c>
      <c r="D21" s="15" t="s">
        <v>54</v>
      </c>
      <c r="E21" s="15" t="s">
        <v>54</v>
      </c>
      <c r="F21" s="15" t="s">
        <v>54</v>
      </c>
      <c r="G21" s="15" t="s">
        <v>54</v>
      </c>
      <c r="H21" s="15" t="s">
        <v>54</v>
      </c>
      <c r="I21" s="15" t="s">
        <v>54</v>
      </c>
      <c r="J21" s="15" t="s">
        <v>54</v>
      </c>
      <c r="K21" s="15" t="s">
        <v>54</v>
      </c>
      <c r="L21" s="15" t="s">
        <v>54</v>
      </c>
      <c r="M21" s="16" t="s">
        <v>54</v>
      </c>
      <c r="N21" s="14" t="s">
        <v>54</v>
      </c>
      <c r="O21" s="15" t="s">
        <v>54</v>
      </c>
      <c r="P21" s="15" t="s">
        <v>54</v>
      </c>
      <c r="Q21" s="15" t="s">
        <v>54</v>
      </c>
      <c r="R21" s="15" t="s">
        <v>54</v>
      </c>
      <c r="S21" s="15" t="s">
        <v>54</v>
      </c>
      <c r="T21" s="15" t="s">
        <v>54</v>
      </c>
      <c r="U21" s="15" t="s">
        <v>54</v>
      </c>
      <c r="V21" s="15" t="s">
        <v>54</v>
      </c>
      <c r="W21" s="15" t="s">
        <v>54</v>
      </c>
      <c r="X21" s="15" t="s">
        <v>54</v>
      </c>
      <c r="Y21" s="16" t="s">
        <v>54</v>
      </c>
      <c r="Z21" s="14">
        <v>0</v>
      </c>
      <c r="AA21" s="15">
        <v>0</v>
      </c>
      <c r="AB21" s="15">
        <v>0</v>
      </c>
      <c r="AC21" s="15">
        <v>0</v>
      </c>
      <c r="AD21" s="15">
        <v>0</v>
      </c>
      <c r="AE21" s="15">
        <v>0</v>
      </c>
      <c r="AF21" s="15">
        <v>0</v>
      </c>
      <c r="AG21" s="15">
        <v>0</v>
      </c>
      <c r="AH21" s="15">
        <v>0</v>
      </c>
      <c r="AI21" s="15">
        <v>0</v>
      </c>
      <c r="AJ21" s="15">
        <v>-11</v>
      </c>
      <c r="AK21" s="16">
        <v>-11</v>
      </c>
    </row>
    <row r="22" spans="1:37">
      <c r="A22" s="22" t="s">
        <v>17</v>
      </c>
      <c r="B22" s="14" t="s">
        <v>54</v>
      </c>
      <c r="C22" s="15" t="s">
        <v>54</v>
      </c>
      <c r="D22" s="15" t="s">
        <v>54</v>
      </c>
      <c r="E22" s="15" t="s">
        <v>54</v>
      </c>
      <c r="F22" s="15" t="s">
        <v>54</v>
      </c>
      <c r="G22" s="15" t="s">
        <v>54</v>
      </c>
      <c r="H22" s="15" t="s">
        <v>54</v>
      </c>
      <c r="I22" s="15" t="s">
        <v>54</v>
      </c>
      <c r="J22" s="15" t="s">
        <v>54</v>
      </c>
      <c r="K22" s="15" t="s">
        <v>54</v>
      </c>
      <c r="L22" s="15" t="s">
        <v>54</v>
      </c>
      <c r="M22" s="16" t="s">
        <v>54</v>
      </c>
      <c r="N22" s="14" t="s">
        <v>54</v>
      </c>
      <c r="O22" s="15" t="s">
        <v>54</v>
      </c>
      <c r="P22" s="15" t="s">
        <v>54</v>
      </c>
      <c r="Q22" s="15" t="s">
        <v>54</v>
      </c>
      <c r="R22" s="15" t="s">
        <v>54</v>
      </c>
      <c r="S22" s="15" t="s">
        <v>54</v>
      </c>
      <c r="T22" s="15" t="s">
        <v>54</v>
      </c>
      <c r="U22" s="15" t="s">
        <v>54</v>
      </c>
      <c r="V22" s="15" t="s">
        <v>54</v>
      </c>
      <c r="W22" s="15" t="s">
        <v>54</v>
      </c>
      <c r="X22" s="15" t="s">
        <v>54</v>
      </c>
      <c r="Y22" s="16" t="s">
        <v>54</v>
      </c>
      <c r="Z22" s="14">
        <v>0</v>
      </c>
      <c r="AA22" s="15">
        <v>0</v>
      </c>
      <c r="AB22" s="15">
        <v>0</v>
      </c>
      <c r="AC22" s="15">
        <v>0</v>
      </c>
      <c r="AD22" s="15">
        <v>0</v>
      </c>
      <c r="AE22" s="15">
        <v>0</v>
      </c>
      <c r="AF22" s="15">
        <v>0</v>
      </c>
      <c r="AG22" s="15">
        <v>0</v>
      </c>
      <c r="AH22" s="15">
        <v>0</v>
      </c>
      <c r="AI22" s="15">
        <v>0</v>
      </c>
      <c r="AJ22" s="15">
        <v>-63.9</v>
      </c>
      <c r="AK22" s="16">
        <v>-63.9</v>
      </c>
    </row>
    <row r="23" spans="1:37">
      <c r="A23" s="22" t="s">
        <v>18</v>
      </c>
      <c r="B23" s="14" t="s">
        <v>54</v>
      </c>
      <c r="C23" s="15" t="s">
        <v>54</v>
      </c>
      <c r="D23" s="15" t="s">
        <v>54</v>
      </c>
      <c r="E23" s="15" t="s">
        <v>54</v>
      </c>
      <c r="F23" s="15" t="s">
        <v>54</v>
      </c>
      <c r="G23" s="15" t="s">
        <v>54</v>
      </c>
      <c r="H23" s="15" t="s">
        <v>54</v>
      </c>
      <c r="I23" s="15" t="s">
        <v>54</v>
      </c>
      <c r="J23" s="15" t="s">
        <v>54</v>
      </c>
      <c r="K23" s="15" t="s">
        <v>54</v>
      </c>
      <c r="L23" s="15" t="s">
        <v>54</v>
      </c>
      <c r="M23" s="16" t="s">
        <v>54</v>
      </c>
      <c r="N23" s="14" t="s">
        <v>54</v>
      </c>
      <c r="O23" s="15" t="s">
        <v>54</v>
      </c>
      <c r="P23" s="15" t="s">
        <v>54</v>
      </c>
      <c r="Q23" s="15" t="s">
        <v>54</v>
      </c>
      <c r="R23" s="15" t="s">
        <v>54</v>
      </c>
      <c r="S23" s="15" t="s">
        <v>54</v>
      </c>
      <c r="T23" s="15" t="s">
        <v>54</v>
      </c>
      <c r="U23" s="15" t="s">
        <v>54</v>
      </c>
      <c r="V23" s="15" t="s">
        <v>54</v>
      </c>
      <c r="W23" s="15" t="s">
        <v>54</v>
      </c>
      <c r="X23" s="15" t="s">
        <v>54</v>
      </c>
      <c r="Y23" s="16" t="s">
        <v>54</v>
      </c>
      <c r="Z23" s="14">
        <v>0</v>
      </c>
      <c r="AA23" s="15">
        <v>0</v>
      </c>
      <c r="AB23" s="15">
        <v>0</v>
      </c>
      <c r="AC23" s="15">
        <v>0</v>
      </c>
      <c r="AD23" s="15">
        <v>0</v>
      </c>
      <c r="AE23" s="15">
        <v>0</v>
      </c>
      <c r="AF23" s="15">
        <v>0</v>
      </c>
      <c r="AG23" s="15">
        <v>0</v>
      </c>
      <c r="AH23" s="15">
        <v>0</v>
      </c>
      <c r="AI23" s="15">
        <v>1.6</v>
      </c>
      <c r="AJ23" s="15">
        <v>1.6</v>
      </c>
      <c r="AK23" s="16">
        <v>1.6</v>
      </c>
    </row>
    <row r="24" spans="1:37">
      <c r="A24" s="22" t="s">
        <v>19</v>
      </c>
      <c r="B24" s="14" t="s">
        <v>54</v>
      </c>
      <c r="C24" s="15" t="s">
        <v>54</v>
      </c>
      <c r="D24" s="15" t="s">
        <v>54</v>
      </c>
      <c r="E24" s="15" t="s">
        <v>54</v>
      </c>
      <c r="F24" s="15" t="s">
        <v>54</v>
      </c>
      <c r="G24" s="15" t="s">
        <v>54</v>
      </c>
      <c r="H24" s="15" t="s">
        <v>54</v>
      </c>
      <c r="I24" s="15" t="s">
        <v>54</v>
      </c>
      <c r="J24" s="15" t="s">
        <v>54</v>
      </c>
      <c r="K24" s="15" t="s">
        <v>54</v>
      </c>
      <c r="L24" s="15" t="s">
        <v>54</v>
      </c>
      <c r="M24" s="16" t="s">
        <v>54</v>
      </c>
      <c r="N24" s="14" t="s">
        <v>54</v>
      </c>
      <c r="O24" s="15" t="s">
        <v>54</v>
      </c>
      <c r="P24" s="15" t="s">
        <v>54</v>
      </c>
      <c r="Q24" s="15" t="s">
        <v>54</v>
      </c>
      <c r="R24" s="15" t="s">
        <v>54</v>
      </c>
      <c r="S24" s="15" t="s">
        <v>54</v>
      </c>
      <c r="T24" s="15" t="s">
        <v>54</v>
      </c>
      <c r="U24" s="15" t="s">
        <v>54</v>
      </c>
      <c r="V24" s="15" t="s">
        <v>54</v>
      </c>
      <c r="W24" s="15" t="s">
        <v>54</v>
      </c>
      <c r="X24" s="15" t="s">
        <v>54</v>
      </c>
      <c r="Y24" s="16" t="s">
        <v>54</v>
      </c>
      <c r="Z24" s="14">
        <v>0</v>
      </c>
      <c r="AA24" s="15">
        <v>0</v>
      </c>
      <c r="AB24" s="15">
        <v>0</v>
      </c>
      <c r="AC24" s="15">
        <v>0</v>
      </c>
      <c r="AD24" s="15">
        <v>0</v>
      </c>
      <c r="AE24" s="15">
        <v>0</v>
      </c>
      <c r="AF24" s="15">
        <v>0</v>
      </c>
      <c r="AG24" s="15">
        <v>93.9</v>
      </c>
      <c r="AH24" s="15">
        <v>93.9</v>
      </c>
      <c r="AI24" s="15">
        <v>93.9</v>
      </c>
      <c r="AJ24" s="15">
        <v>93.9</v>
      </c>
      <c r="AK24" s="16">
        <v>93.9</v>
      </c>
    </row>
    <row r="25" spans="1:37">
      <c r="A25" s="22" t="s">
        <v>20</v>
      </c>
      <c r="B25" s="14" t="s">
        <v>54</v>
      </c>
      <c r="C25" s="15" t="s">
        <v>54</v>
      </c>
      <c r="D25" s="15" t="s">
        <v>54</v>
      </c>
      <c r="E25" s="15" t="s">
        <v>54</v>
      </c>
      <c r="F25" s="15" t="s">
        <v>54</v>
      </c>
      <c r="G25" s="15" t="s">
        <v>54</v>
      </c>
      <c r="H25" s="15" t="s">
        <v>54</v>
      </c>
      <c r="I25" s="15" t="s">
        <v>54</v>
      </c>
      <c r="J25" s="15" t="s">
        <v>54</v>
      </c>
      <c r="K25" s="15" t="s">
        <v>54</v>
      </c>
      <c r="L25" s="15" t="s">
        <v>54</v>
      </c>
      <c r="M25" s="16" t="s">
        <v>54</v>
      </c>
      <c r="N25" s="14" t="s">
        <v>54</v>
      </c>
      <c r="O25" s="15" t="s">
        <v>54</v>
      </c>
      <c r="P25" s="15" t="s">
        <v>54</v>
      </c>
      <c r="Q25" s="15" t="s">
        <v>54</v>
      </c>
      <c r="R25" s="15" t="s">
        <v>54</v>
      </c>
      <c r="S25" s="15" t="s">
        <v>54</v>
      </c>
      <c r="T25" s="15" t="s">
        <v>54</v>
      </c>
      <c r="U25" s="15" t="s">
        <v>54</v>
      </c>
      <c r="V25" s="15" t="s">
        <v>54</v>
      </c>
      <c r="W25" s="15" t="s">
        <v>54</v>
      </c>
      <c r="X25" s="15" t="s">
        <v>54</v>
      </c>
      <c r="Y25" s="16" t="s">
        <v>54</v>
      </c>
      <c r="Z25" s="14">
        <v>0</v>
      </c>
      <c r="AA25" s="15">
        <v>0</v>
      </c>
      <c r="AB25" s="15">
        <v>0</v>
      </c>
      <c r="AC25" s="15">
        <v>0</v>
      </c>
      <c r="AD25" s="15">
        <v>0</v>
      </c>
      <c r="AE25" s="15">
        <v>0</v>
      </c>
      <c r="AF25" s="15">
        <v>0</v>
      </c>
      <c r="AG25" s="15">
        <v>0</v>
      </c>
      <c r="AH25" s="15">
        <v>0</v>
      </c>
      <c r="AI25" s="15">
        <v>0</v>
      </c>
      <c r="AJ25" s="15">
        <v>-18.2</v>
      </c>
      <c r="AK25" s="16">
        <v>-18.2</v>
      </c>
    </row>
    <row r="26" spans="1:37">
      <c r="A26" s="22" t="s">
        <v>21</v>
      </c>
      <c r="B26" s="14" t="s">
        <v>54</v>
      </c>
      <c r="C26" s="15" t="s">
        <v>54</v>
      </c>
      <c r="D26" s="15" t="s">
        <v>54</v>
      </c>
      <c r="E26" s="15" t="s">
        <v>54</v>
      </c>
      <c r="F26" s="15" t="s">
        <v>54</v>
      </c>
      <c r="G26" s="15" t="s">
        <v>54</v>
      </c>
      <c r="H26" s="15" t="s">
        <v>54</v>
      </c>
      <c r="I26" s="15" t="s">
        <v>54</v>
      </c>
      <c r="J26" s="15" t="s">
        <v>54</v>
      </c>
      <c r="K26" s="15" t="s">
        <v>54</v>
      </c>
      <c r="L26" s="15" t="s">
        <v>54</v>
      </c>
      <c r="M26" s="16" t="s">
        <v>54</v>
      </c>
      <c r="N26" s="14">
        <v>0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15">
        <v>0</v>
      </c>
      <c r="W26" s="15">
        <v>0</v>
      </c>
      <c r="X26" s="15">
        <v>0</v>
      </c>
      <c r="Y26" s="16">
        <v>60.7</v>
      </c>
      <c r="Z26" s="14">
        <v>0</v>
      </c>
      <c r="AA26" s="15">
        <v>0</v>
      </c>
      <c r="AB26" s="15">
        <v>0</v>
      </c>
      <c r="AC26" s="15">
        <v>0</v>
      </c>
      <c r="AD26" s="15">
        <v>0</v>
      </c>
      <c r="AE26" s="15">
        <v>0</v>
      </c>
      <c r="AF26" s="15">
        <v>0</v>
      </c>
      <c r="AG26" s="15">
        <v>0</v>
      </c>
      <c r="AH26" s="15">
        <v>0</v>
      </c>
      <c r="AI26" s="15">
        <v>0</v>
      </c>
      <c r="AJ26" s="15">
        <v>-61</v>
      </c>
      <c r="AK26" s="16">
        <v>-61</v>
      </c>
    </row>
    <row r="27" spans="1:37">
      <c r="A27" s="22" t="s">
        <v>22</v>
      </c>
      <c r="B27" s="14" t="s">
        <v>54</v>
      </c>
      <c r="C27" s="15" t="s">
        <v>54</v>
      </c>
      <c r="D27" s="15" t="s">
        <v>54</v>
      </c>
      <c r="E27" s="15" t="s">
        <v>54</v>
      </c>
      <c r="F27" s="15" t="s">
        <v>54</v>
      </c>
      <c r="G27" s="15" t="s">
        <v>54</v>
      </c>
      <c r="H27" s="15" t="s">
        <v>54</v>
      </c>
      <c r="I27" s="15" t="s">
        <v>54</v>
      </c>
      <c r="J27" s="15" t="s">
        <v>54</v>
      </c>
      <c r="K27" s="15" t="s">
        <v>54</v>
      </c>
      <c r="L27" s="15" t="s">
        <v>54</v>
      </c>
      <c r="M27" s="16" t="s">
        <v>54</v>
      </c>
      <c r="N27" s="14">
        <v>0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v>0</v>
      </c>
      <c r="V27" s="15">
        <v>0</v>
      </c>
      <c r="W27" s="15">
        <v>0</v>
      </c>
      <c r="X27" s="15">
        <v>0</v>
      </c>
      <c r="Y27" s="16">
        <v>59.5</v>
      </c>
      <c r="Z27" s="14">
        <v>0</v>
      </c>
      <c r="AA27" s="15">
        <v>0</v>
      </c>
      <c r="AB27" s="15">
        <v>0</v>
      </c>
      <c r="AC27" s="15">
        <v>0</v>
      </c>
      <c r="AD27" s="15">
        <v>0</v>
      </c>
      <c r="AE27" s="15">
        <v>0</v>
      </c>
      <c r="AF27" s="15">
        <v>0</v>
      </c>
      <c r="AG27" s="15">
        <v>0</v>
      </c>
      <c r="AH27" s="15">
        <v>0</v>
      </c>
      <c r="AI27" s="15">
        <v>0</v>
      </c>
      <c r="AJ27" s="15">
        <v>-59.2</v>
      </c>
      <c r="AK27" s="16">
        <v>-59.2</v>
      </c>
    </row>
    <row r="28" spans="1:37">
      <c r="A28" s="22" t="s">
        <v>23</v>
      </c>
      <c r="B28" s="14" t="s">
        <v>54</v>
      </c>
      <c r="C28" s="15" t="s">
        <v>54</v>
      </c>
      <c r="D28" s="15" t="s">
        <v>54</v>
      </c>
      <c r="E28" s="15" t="s">
        <v>54</v>
      </c>
      <c r="F28" s="15" t="s">
        <v>54</v>
      </c>
      <c r="G28" s="15" t="s">
        <v>54</v>
      </c>
      <c r="H28" s="15" t="s">
        <v>54</v>
      </c>
      <c r="I28" s="15" t="s">
        <v>54</v>
      </c>
      <c r="J28" s="15" t="s">
        <v>54</v>
      </c>
      <c r="K28" s="15" t="s">
        <v>54</v>
      </c>
      <c r="L28" s="15" t="s">
        <v>54</v>
      </c>
      <c r="M28" s="16" t="s">
        <v>54</v>
      </c>
      <c r="N28" s="14">
        <v>0</v>
      </c>
      <c r="O28" s="15">
        <v>0</v>
      </c>
      <c r="P28" s="15">
        <v>0</v>
      </c>
      <c r="Q28" s="15">
        <v>0</v>
      </c>
      <c r="R28" s="15">
        <v>0</v>
      </c>
      <c r="S28" s="15">
        <v>0</v>
      </c>
      <c r="T28" s="15">
        <v>0</v>
      </c>
      <c r="U28" s="15">
        <v>0</v>
      </c>
      <c r="V28" s="15">
        <v>137.5</v>
      </c>
      <c r="W28" s="15">
        <v>137.5</v>
      </c>
      <c r="X28" s="15">
        <v>137.5</v>
      </c>
      <c r="Y28" s="16">
        <v>137.5</v>
      </c>
      <c r="Z28" s="14">
        <v>0</v>
      </c>
      <c r="AA28" s="15">
        <v>0</v>
      </c>
      <c r="AB28" s="15">
        <v>0</v>
      </c>
      <c r="AC28" s="15">
        <v>0</v>
      </c>
      <c r="AD28" s="15">
        <v>0</v>
      </c>
      <c r="AE28" s="15">
        <v>0</v>
      </c>
      <c r="AF28" s="15">
        <v>0</v>
      </c>
      <c r="AG28" s="15">
        <v>0</v>
      </c>
      <c r="AH28" s="15">
        <v>0</v>
      </c>
      <c r="AI28" s="15">
        <v>0</v>
      </c>
      <c r="AJ28" s="15">
        <v>-137.69999999999999</v>
      </c>
      <c r="AK28" s="16">
        <v>-137.69999999999999</v>
      </c>
    </row>
    <row r="29" spans="1:37">
      <c r="A29" s="22" t="s">
        <v>24</v>
      </c>
      <c r="B29" s="14" t="s">
        <v>54</v>
      </c>
      <c r="C29" s="15" t="s">
        <v>54</v>
      </c>
      <c r="D29" s="15" t="s">
        <v>54</v>
      </c>
      <c r="E29" s="15" t="s">
        <v>54</v>
      </c>
      <c r="F29" s="15" t="s">
        <v>54</v>
      </c>
      <c r="G29" s="15" t="s">
        <v>54</v>
      </c>
      <c r="H29" s="15" t="s">
        <v>54</v>
      </c>
      <c r="I29" s="15" t="s">
        <v>54</v>
      </c>
      <c r="J29" s="15" t="s">
        <v>54</v>
      </c>
      <c r="K29" s="15" t="s">
        <v>54</v>
      </c>
      <c r="L29" s="15" t="s">
        <v>54</v>
      </c>
      <c r="M29" s="16" t="s">
        <v>54</v>
      </c>
      <c r="N29" s="14">
        <v>0</v>
      </c>
      <c r="O29" s="15">
        <v>0</v>
      </c>
      <c r="P29" s="15">
        <v>0</v>
      </c>
      <c r="Q29" s="15">
        <v>0</v>
      </c>
      <c r="R29" s="15">
        <v>0</v>
      </c>
      <c r="S29" s="15">
        <v>0</v>
      </c>
      <c r="T29" s="15">
        <v>0</v>
      </c>
      <c r="U29" s="15">
        <v>0</v>
      </c>
      <c r="V29" s="15">
        <v>0</v>
      </c>
      <c r="W29" s="15">
        <v>178.7</v>
      </c>
      <c r="X29" s="15">
        <v>232</v>
      </c>
      <c r="Y29" s="16">
        <v>232</v>
      </c>
      <c r="Z29" s="14">
        <v>0</v>
      </c>
      <c r="AA29" s="15">
        <v>0</v>
      </c>
      <c r="AB29" s="15">
        <v>0</v>
      </c>
      <c r="AC29" s="15">
        <v>0</v>
      </c>
      <c r="AD29" s="15">
        <v>0</v>
      </c>
      <c r="AE29" s="15">
        <v>0</v>
      </c>
      <c r="AF29" s="15">
        <v>0</v>
      </c>
      <c r="AG29" s="15">
        <v>0</v>
      </c>
      <c r="AH29" s="15">
        <v>0</v>
      </c>
      <c r="AI29" s="15">
        <v>0</v>
      </c>
      <c r="AJ29" s="15">
        <v>-237</v>
      </c>
      <c r="AK29" s="16">
        <v>-237</v>
      </c>
    </row>
    <row r="30" spans="1:37">
      <c r="A30" s="22" t="s">
        <v>25</v>
      </c>
      <c r="B30" s="14">
        <v>0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-15.8</v>
      </c>
      <c r="K30" s="15">
        <v>-15.8</v>
      </c>
      <c r="L30" s="15">
        <v>-12.3</v>
      </c>
      <c r="M30" s="16">
        <v>-12.3</v>
      </c>
      <c r="N30" s="14" t="s">
        <v>54</v>
      </c>
      <c r="O30" s="15" t="s">
        <v>54</v>
      </c>
      <c r="P30" s="15" t="s">
        <v>54</v>
      </c>
      <c r="Q30" s="15" t="s">
        <v>54</v>
      </c>
      <c r="R30" s="15" t="s">
        <v>54</v>
      </c>
      <c r="S30" s="15" t="s">
        <v>54</v>
      </c>
      <c r="T30" s="15" t="s">
        <v>54</v>
      </c>
      <c r="U30" s="15" t="s">
        <v>54</v>
      </c>
      <c r="V30" s="15" t="s">
        <v>54</v>
      </c>
      <c r="W30" s="15" t="s">
        <v>54</v>
      </c>
      <c r="X30" s="15" t="s">
        <v>54</v>
      </c>
      <c r="Y30" s="16" t="s">
        <v>54</v>
      </c>
      <c r="Z30" s="14" t="s">
        <v>54</v>
      </c>
      <c r="AA30" s="15" t="s">
        <v>54</v>
      </c>
      <c r="AB30" s="15" t="s">
        <v>54</v>
      </c>
      <c r="AC30" s="15" t="s">
        <v>54</v>
      </c>
      <c r="AD30" s="15" t="s">
        <v>54</v>
      </c>
      <c r="AE30" s="15" t="s">
        <v>54</v>
      </c>
      <c r="AF30" s="15" t="s">
        <v>54</v>
      </c>
      <c r="AG30" s="15" t="s">
        <v>54</v>
      </c>
      <c r="AH30" s="15" t="s">
        <v>54</v>
      </c>
      <c r="AI30" s="15" t="s">
        <v>54</v>
      </c>
      <c r="AJ30" s="15" t="s">
        <v>54</v>
      </c>
      <c r="AK30" s="16" t="s">
        <v>54</v>
      </c>
    </row>
    <row r="31" spans="1:37">
      <c r="A31" s="22" t="s">
        <v>26</v>
      </c>
      <c r="B31" s="14">
        <v>0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-14</v>
      </c>
      <c r="K31" s="15">
        <v>-14</v>
      </c>
      <c r="L31" s="15">
        <v>-11.5</v>
      </c>
      <c r="M31" s="16">
        <v>-11.5</v>
      </c>
      <c r="N31" s="14" t="s">
        <v>54</v>
      </c>
      <c r="O31" s="15" t="s">
        <v>54</v>
      </c>
      <c r="P31" s="15" t="s">
        <v>54</v>
      </c>
      <c r="Q31" s="15" t="s">
        <v>54</v>
      </c>
      <c r="R31" s="15" t="s">
        <v>54</v>
      </c>
      <c r="S31" s="15" t="s">
        <v>54</v>
      </c>
      <c r="T31" s="15" t="s">
        <v>54</v>
      </c>
      <c r="U31" s="15" t="s">
        <v>54</v>
      </c>
      <c r="V31" s="15" t="s">
        <v>54</v>
      </c>
      <c r="W31" s="15" t="s">
        <v>54</v>
      </c>
      <c r="X31" s="15" t="s">
        <v>54</v>
      </c>
      <c r="Y31" s="16" t="s">
        <v>54</v>
      </c>
      <c r="Z31" s="14" t="s">
        <v>54</v>
      </c>
      <c r="AA31" s="15" t="s">
        <v>54</v>
      </c>
      <c r="AB31" s="15" t="s">
        <v>54</v>
      </c>
      <c r="AC31" s="15" t="s">
        <v>54</v>
      </c>
      <c r="AD31" s="15" t="s">
        <v>54</v>
      </c>
      <c r="AE31" s="15" t="s">
        <v>54</v>
      </c>
      <c r="AF31" s="15" t="s">
        <v>54</v>
      </c>
      <c r="AG31" s="15" t="s">
        <v>54</v>
      </c>
      <c r="AH31" s="15" t="s">
        <v>54</v>
      </c>
      <c r="AI31" s="15" t="s">
        <v>54</v>
      </c>
      <c r="AJ31" s="15" t="s">
        <v>54</v>
      </c>
      <c r="AK31" s="16" t="s">
        <v>54</v>
      </c>
    </row>
    <row r="32" spans="1:37">
      <c r="A32" s="22" t="s">
        <v>27</v>
      </c>
      <c r="B32" s="14" t="s">
        <v>54</v>
      </c>
      <c r="C32" s="15" t="s">
        <v>54</v>
      </c>
      <c r="D32" s="15" t="s">
        <v>54</v>
      </c>
      <c r="E32" s="15" t="s">
        <v>54</v>
      </c>
      <c r="F32" s="15" t="s">
        <v>54</v>
      </c>
      <c r="G32" s="15" t="s">
        <v>54</v>
      </c>
      <c r="H32" s="15" t="s">
        <v>54</v>
      </c>
      <c r="I32" s="15" t="s">
        <v>54</v>
      </c>
      <c r="J32" s="15" t="s">
        <v>54</v>
      </c>
      <c r="K32" s="15" t="s">
        <v>54</v>
      </c>
      <c r="L32" s="15" t="s">
        <v>54</v>
      </c>
      <c r="M32" s="16" t="s">
        <v>54</v>
      </c>
      <c r="N32" s="14">
        <v>0</v>
      </c>
      <c r="O32" s="15">
        <v>0</v>
      </c>
      <c r="P32" s="15">
        <v>0</v>
      </c>
      <c r="Q32" s="15">
        <v>0</v>
      </c>
      <c r="R32" s="15">
        <v>0</v>
      </c>
      <c r="S32" s="15">
        <v>0</v>
      </c>
      <c r="T32" s="15">
        <v>166.6</v>
      </c>
      <c r="U32" s="15">
        <v>166.6</v>
      </c>
      <c r="V32" s="15">
        <v>166.6</v>
      </c>
      <c r="W32" s="15">
        <v>166.6</v>
      </c>
      <c r="X32" s="15">
        <v>167.9</v>
      </c>
      <c r="Y32" s="16">
        <v>167.9</v>
      </c>
      <c r="Z32" s="14" t="s">
        <v>54</v>
      </c>
      <c r="AA32" s="15" t="s">
        <v>54</v>
      </c>
      <c r="AB32" s="15" t="s">
        <v>54</v>
      </c>
      <c r="AC32" s="15" t="s">
        <v>54</v>
      </c>
      <c r="AD32" s="15" t="s">
        <v>54</v>
      </c>
      <c r="AE32" s="15" t="s">
        <v>54</v>
      </c>
      <c r="AF32" s="15" t="s">
        <v>54</v>
      </c>
      <c r="AG32" s="15" t="s">
        <v>54</v>
      </c>
      <c r="AH32" s="15" t="s">
        <v>54</v>
      </c>
      <c r="AI32" s="15" t="s">
        <v>54</v>
      </c>
      <c r="AJ32" s="15" t="s">
        <v>54</v>
      </c>
      <c r="AK32" s="16" t="s">
        <v>54</v>
      </c>
    </row>
    <row r="33" spans="1:37">
      <c r="A33" s="22" t="s">
        <v>28</v>
      </c>
      <c r="B33" s="14">
        <v>0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-22.4</v>
      </c>
      <c r="K33" s="15">
        <v>-22.4</v>
      </c>
      <c r="L33" s="15">
        <v>-17.7</v>
      </c>
      <c r="M33" s="16">
        <v>-17.7</v>
      </c>
      <c r="N33" s="14" t="s">
        <v>54</v>
      </c>
      <c r="O33" s="15" t="s">
        <v>54</v>
      </c>
      <c r="P33" s="15" t="s">
        <v>54</v>
      </c>
      <c r="Q33" s="15" t="s">
        <v>54</v>
      </c>
      <c r="R33" s="15" t="s">
        <v>54</v>
      </c>
      <c r="S33" s="15" t="s">
        <v>54</v>
      </c>
      <c r="T33" s="15" t="s">
        <v>54</v>
      </c>
      <c r="U33" s="15" t="s">
        <v>54</v>
      </c>
      <c r="V33" s="15" t="s">
        <v>54</v>
      </c>
      <c r="W33" s="15" t="s">
        <v>54</v>
      </c>
      <c r="X33" s="15" t="s">
        <v>54</v>
      </c>
      <c r="Y33" s="16" t="s">
        <v>54</v>
      </c>
      <c r="Z33" s="14" t="s">
        <v>54</v>
      </c>
      <c r="AA33" s="15" t="s">
        <v>54</v>
      </c>
      <c r="AB33" s="15" t="s">
        <v>54</v>
      </c>
      <c r="AC33" s="15" t="s">
        <v>54</v>
      </c>
      <c r="AD33" s="15" t="s">
        <v>54</v>
      </c>
      <c r="AE33" s="15" t="s">
        <v>54</v>
      </c>
      <c r="AF33" s="15" t="s">
        <v>54</v>
      </c>
      <c r="AG33" s="15" t="s">
        <v>54</v>
      </c>
      <c r="AH33" s="15" t="s">
        <v>54</v>
      </c>
      <c r="AI33" s="15" t="s">
        <v>54</v>
      </c>
      <c r="AJ33" s="15" t="s">
        <v>54</v>
      </c>
      <c r="AK33" s="16" t="s">
        <v>54</v>
      </c>
    </row>
    <row r="34" spans="1:37">
      <c r="A34" s="22" t="s">
        <v>29</v>
      </c>
      <c r="B34" s="14">
        <v>0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-22.1</v>
      </c>
      <c r="K34" s="15">
        <v>-22.1</v>
      </c>
      <c r="L34" s="15">
        <v>-16.899999999999999</v>
      </c>
      <c r="M34" s="16">
        <v>-16.899999999999999</v>
      </c>
      <c r="N34" s="14" t="s">
        <v>54</v>
      </c>
      <c r="O34" s="15" t="s">
        <v>54</v>
      </c>
      <c r="P34" s="15" t="s">
        <v>54</v>
      </c>
      <c r="Q34" s="15" t="s">
        <v>54</v>
      </c>
      <c r="R34" s="15" t="s">
        <v>54</v>
      </c>
      <c r="S34" s="15" t="s">
        <v>54</v>
      </c>
      <c r="T34" s="15" t="s">
        <v>54</v>
      </c>
      <c r="U34" s="15" t="s">
        <v>54</v>
      </c>
      <c r="V34" s="15" t="s">
        <v>54</v>
      </c>
      <c r="W34" s="15" t="s">
        <v>54</v>
      </c>
      <c r="X34" s="15" t="s">
        <v>54</v>
      </c>
      <c r="Y34" s="16" t="s">
        <v>54</v>
      </c>
      <c r="Z34" s="14" t="s">
        <v>54</v>
      </c>
      <c r="AA34" s="15" t="s">
        <v>54</v>
      </c>
      <c r="AB34" s="15" t="s">
        <v>54</v>
      </c>
      <c r="AC34" s="15" t="s">
        <v>54</v>
      </c>
      <c r="AD34" s="15" t="s">
        <v>54</v>
      </c>
      <c r="AE34" s="15" t="s">
        <v>54</v>
      </c>
      <c r="AF34" s="15" t="s">
        <v>54</v>
      </c>
      <c r="AG34" s="15" t="s">
        <v>54</v>
      </c>
      <c r="AH34" s="15" t="s">
        <v>54</v>
      </c>
      <c r="AI34" s="15" t="s">
        <v>54</v>
      </c>
      <c r="AJ34" s="15" t="s">
        <v>54</v>
      </c>
      <c r="AK34" s="16" t="s">
        <v>54</v>
      </c>
    </row>
    <row r="35" spans="1:37">
      <c r="A35" s="22" t="s">
        <v>30</v>
      </c>
      <c r="B35" s="14" t="s">
        <v>54</v>
      </c>
      <c r="C35" s="15" t="s">
        <v>54</v>
      </c>
      <c r="D35" s="15" t="s">
        <v>54</v>
      </c>
      <c r="E35" s="15" t="s">
        <v>54</v>
      </c>
      <c r="F35" s="15" t="s">
        <v>54</v>
      </c>
      <c r="G35" s="15" t="s">
        <v>54</v>
      </c>
      <c r="H35" s="15" t="s">
        <v>54</v>
      </c>
      <c r="I35" s="15" t="s">
        <v>54</v>
      </c>
      <c r="J35" s="15" t="s">
        <v>54</v>
      </c>
      <c r="K35" s="15" t="s">
        <v>54</v>
      </c>
      <c r="L35" s="15" t="s">
        <v>54</v>
      </c>
      <c r="M35" s="16" t="s">
        <v>54</v>
      </c>
      <c r="N35" s="14">
        <v>0</v>
      </c>
      <c r="O35" s="15">
        <v>0</v>
      </c>
      <c r="P35" s="15">
        <v>0</v>
      </c>
      <c r="Q35" s="15">
        <v>0</v>
      </c>
      <c r="R35" s="15">
        <v>0</v>
      </c>
      <c r="S35" s="15">
        <v>0</v>
      </c>
      <c r="T35" s="15">
        <v>0</v>
      </c>
      <c r="U35" s="15">
        <v>0</v>
      </c>
      <c r="V35" s="15">
        <v>0</v>
      </c>
      <c r="W35" s="15">
        <v>0</v>
      </c>
      <c r="X35" s="15">
        <v>-33.1</v>
      </c>
      <c r="Y35" s="16">
        <v>-33.1</v>
      </c>
      <c r="Z35" s="14" t="s">
        <v>54</v>
      </c>
      <c r="AA35" s="15" t="s">
        <v>54</v>
      </c>
      <c r="AB35" s="15" t="s">
        <v>54</v>
      </c>
      <c r="AC35" s="15" t="s">
        <v>54</v>
      </c>
      <c r="AD35" s="15" t="s">
        <v>54</v>
      </c>
      <c r="AE35" s="15" t="s">
        <v>54</v>
      </c>
      <c r="AF35" s="15" t="s">
        <v>54</v>
      </c>
      <c r="AG35" s="15" t="s">
        <v>54</v>
      </c>
      <c r="AH35" s="15" t="s">
        <v>54</v>
      </c>
      <c r="AI35" s="15" t="s">
        <v>54</v>
      </c>
      <c r="AJ35" s="15" t="s">
        <v>54</v>
      </c>
      <c r="AK35" s="16" t="s">
        <v>54</v>
      </c>
    </row>
    <row r="36" spans="1:37">
      <c r="A36" s="22" t="s">
        <v>31</v>
      </c>
      <c r="B36" s="14">
        <v>0</v>
      </c>
      <c r="C36" s="15">
        <v>0</v>
      </c>
      <c r="D36" s="15">
        <v>0</v>
      </c>
      <c r="E36" s="15">
        <v>0</v>
      </c>
      <c r="F36" s="15">
        <v>-15.6</v>
      </c>
      <c r="G36" s="15">
        <v>-15.6</v>
      </c>
      <c r="H36" s="15">
        <v>-15.6</v>
      </c>
      <c r="I36" s="15">
        <v>-15.6</v>
      </c>
      <c r="J36" s="15">
        <v>-15.6</v>
      </c>
      <c r="K36" s="15">
        <v>-15.6</v>
      </c>
      <c r="L36" s="15">
        <v>-12.9</v>
      </c>
      <c r="M36" s="16">
        <v>-12.9</v>
      </c>
      <c r="N36" s="14" t="s">
        <v>54</v>
      </c>
      <c r="O36" s="15" t="s">
        <v>54</v>
      </c>
      <c r="P36" s="15" t="s">
        <v>54</v>
      </c>
      <c r="Q36" s="15" t="s">
        <v>54</v>
      </c>
      <c r="R36" s="15" t="s">
        <v>54</v>
      </c>
      <c r="S36" s="15" t="s">
        <v>54</v>
      </c>
      <c r="T36" s="15" t="s">
        <v>54</v>
      </c>
      <c r="U36" s="15" t="s">
        <v>54</v>
      </c>
      <c r="V36" s="15" t="s">
        <v>54</v>
      </c>
      <c r="W36" s="15" t="s">
        <v>54</v>
      </c>
      <c r="X36" s="15" t="s">
        <v>54</v>
      </c>
      <c r="Y36" s="16" t="s">
        <v>54</v>
      </c>
      <c r="Z36" s="14" t="s">
        <v>54</v>
      </c>
      <c r="AA36" s="15" t="s">
        <v>54</v>
      </c>
      <c r="AB36" s="15" t="s">
        <v>54</v>
      </c>
      <c r="AC36" s="15" t="s">
        <v>54</v>
      </c>
      <c r="AD36" s="15" t="s">
        <v>54</v>
      </c>
      <c r="AE36" s="15" t="s">
        <v>54</v>
      </c>
      <c r="AF36" s="15" t="s">
        <v>54</v>
      </c>
      <c r="AG36" s="15" t="s">
        <v>54</v>
      </c>
      <c r="AH36" s="15" t="s">
        <v>54</v>
      </c>
      <c r="AI36" s="15" t="s">
        <v>54</v>
      </c>
      <c r="AJ36" s="15" t="s">
        <v>54</v>
      </c>
      <c r="AK36" s="16" t="s">
        <v>54</v>
      </c>
    </row>
    <row r="37" spans="1:37">
      <c r="A37" s="22" t="s">
        <v>32</v>
      </c>
      <c r="B37" s="14">
        <v>0</v>
      </c>
      <c r="C37" s="15">
        <v>0</v>
      </c>
      <c r="D37" s="15">
        <v>0</v>
      </c>
      <c r="E37" s="15">
        <v>0</v>
      </c>
      <c r="F37" s="15">
        <v>-16.5</v>
      </c>
      <c r="G37" s="15">
        <v>-16.5</v>
      </c>
      <c r="H37" s="15">
        <v>-16.5</v>
      </c>
      <c r="I37" s="15">
        <v>-16.5</v>
      </c>
      <c r="J37" s="15">
        <v>-16.5</v>
      </c>
      <c r="K37" s="15">
        <v>-16.5</v>
      </c>
      <c r="L37" s="15">
        <v>-12.6</v>
      </c>
      <c r="M37" s="16">
        <v>-12.6</v>
      </c>
      <c r="N37" s="14" t="s">
        <v>54</v>
      </c>
      <c r="O37" s="15" t="s">
        <v>54</v>
      </c>
      <c r="P37" s="15" t="s">
        <v>54</v>
      </c>
      <c r="Q37" s="15" t="s">
        <v>54</v>
      </c>
      <c r="R37" s="15" t="s">
        <v>54</v>
      </c>
      <c r="S37" s="15" t="s">
        <v>54</v>
      </c>
      <c r="T37" s="15" t="s">
        <v>54</v>
      </c>
      <c r="U37" s="15" t="s">
        <v>54</v>
      </c>
      <c r="V37" s="15" t="s">
        <v>54</v>
      </c>
      <c r="W37" s="15" t="s">
        <v>54</v>
      </c>
      <c r="X37" s="15" t="s">
        <v>54</v>
      </c>
      <c r="Y37" s="16" t="s">
        <v>54</v>
      </c>
      <c r="Z37" s="14" t="s">
        <v>54</v>
      </c>
      <c r="AA37" s="15" t="s">
        <v>54</v>
      </c>
      <c r="AB37" s="15" t="s">
        <v>54</v>
      </c>
      <c r="AC37" s="15" t="s">
        <v>54</v>
      </c>
      <c r="AD37" s="15" t="s">
        <v>54</v>
      </c>
      <c r="AE37" s="15" t="s">
        <v>54</v>
      </c>
      <c r="AF37" s="15" t="s">
        <v>54</v>
      </c>
      <c r="AG37" s="15" t="s">
        <v>54</v>
      </c>
      <c r="AH37" s="15" t="s">
        <v>54</v>
      </c>
      <c r="AI37" s="15" t="s">
        <v>54</v>
      </c>
      <c r="AJ37" s="15" t="s">
        <v>54</v>
      </c>
      <c r="AK37" s="16" t="s">
        <v>54</v>
      </c>
    </row>
    <row r="38" spans="1:37">
      <c r="A38" s="22" t="s">
        <v>33</v>
      </c>
      <c r="B38" s="14">
        <v>0</v>
      </c>
      <c r="C38" s="15">
        <v>0</v>
      </c>
      <c r="D38" s="15">
        <v>0</v>
      </c>
      <c r="E38" s="15">
        <v>0</v>
      </c>
      <c r="F38" s="15">
        <v>-17.2</v>
      </c>
      <c r="G38" s="15">
        <v>-17.2</v>
      </c>
      <c r="H38" s="15">
        <v>-17.2</v>
      </c>
      <c r="I38" s="15">
        <v>-17.2</v>
      </c>
      <c r="J38" s="15">
        <v>-17.2</v>
      </c>
      <c r="K38" s="15">
        <v>-17.2</v>
      </c>
      <c r="L38" s="15">
        <v>-15.5</v>
      </c>
      <c r="M38" s="16">
        <v>-15.5</v>
      </c>
      <c r="N38" s="14" t="s">
        <v>54</v>
      </c>
      <c r="O38" s="15" t="s">
        <v>54</v>
      </c>
      <c r="P38" s="15" t="s">
        <v>54</v>
      </c>
      <c r="Q38" s="15" t="s">
        <v>54</v>
      </c>
      <c r="R38" s="15" t="s">
        <v>54</v>
      </c>
      <c r="S38" s="15" t="s">
        <v>54</v>
      </c>
      <c r="T38" s="15" t="s">
        <v>54</v>
      </c>
      <c r="U38" s="15" t="s">
        <v>54</v>
      </c>
      <c r="V38" s="15" t="s">
        <v>54</v>
      </c>
      <c r="W38" s="15" t="s">
        <v>54</v>
      </c>
      <c r="X38" s="15" t="s">
        <v>54</v>
      </c>
      <c r="Y38" s="16" t="s">
        <v>54</v>
      </c>
      <c r="Z38" s="14" t="s">
        <v>54</v>
      </c>
      <c r="AA38" s="15" t="s">
        <v>54</v>
      </c>
      <c r="AB38" s="15" t="s">
        <v>54</v>
      </c>
      <c r="AC38" s="15" t="s">
        <v>54</v>
      </c>
      <c r="AD38" s="15" t="s">
        <v>54</v>
      </c>
      <c r="AE38" s="15" t="s">
        <v>54</v>
      </c>
      <c r="AF38" s="15" t="s">
        <v>54</v>
      </c>
      <c r="AG38" s="15" t="s">
        <v>54</v>
      </c>
      <c r="AH38" s="15" t="s">
        <v>54</v>
      </c>
      <c r="AI38" s="15" t="s">
        <v>54</v>
      </c>
      <c r="AJ38" s="15" t="s">
        <v>54</v>
      </c>
      <c r="AK38" s="16" t="s">
        <v>54</v>
      </c>
    </row>
    <row r="39" spans="1:37">
      <c r="A39" s="22" t="s">
        <v>34</v>
      </c>
      <c r="B39" s="14" t="s">
        <v>54</v>
      </c>
      <c r="C39" s="15" t="s">
        <v>54</v>
      </c>
      <c r="D39" s="15" t="s">
        <v>54</v>
      </c>
      <c r="E39" s="15" t="s">
        <v>54</v>
      </c>
      <c r="F39" s="15" t="s">
        <v>54</v>
      </c>
      <c r="G39" s="15" t="s">
        <v>54</v>
      </c>
      <c r="H39" s="15" t="s">
        <v>54</v>
      </c>
      <c r="I39" s="15" t="s">
        <v>54</v>
      </c>
      <c r="J39" s="15" t="s">
        <v>54</v>
      </c>
      <c r="K39" s="15" t="s">
        <v>54</v>
      </c>
      <c r="L39" s="15" t="s">
        <v>54</v>
      </c>
      <c r="M39" s="16" t="s">
        <v>54</v>
      </c>
      <c r="N39" s="14" t="s">
        <v>54</v>
      </c>
      <c r="O39" s="15" t="s">
        <v>54</v>
      </c>
      <c r="P39" s="15" t="s">
        <v>54</v>
      </c>
      <c r="Q39" s="15" t="s">
        <v>54</v>
      </c>
      <c r="R39" s="15" t="s">
        <v>54</v>
      </c>
      <c r="S39" s="15" t="s">
        <v>54</v>
      </c>
      <c r="T39" s="15" t="s">
        <v>54</v>
      </c>
      <c r="U39" s="15" t="s">
        <v>54</v>
      </c>
      <c r="V39" s="15" t="s">
        <v>54</v>
      </c>
      <c r="W39" s="15" t="s">
        <v>54</v>
      </c>
      <c r="X39" s="15" t="s">
        <v>54</v>
      </c>
      <c r="Y39" s="16" t="s">
        <v>54</v>
      </c>
      <c r="Z39" s="14">
        <v>0</v>
      </c>
      <c r="AA39" s="15">
        <v>0</v>
      </c>
      <c r="AB39" s="15">
        <v>0</v>
      </c>
      <c r="AC39" s="15">
        <v>0</v>
      </c>
      <c r="AD39" s="15">
        <v>0</v>
      </c>
      <c r="AE39" s="15">
        <v>-15.4</v>
      </c>
      <c r="AF39" s="15">
        <v>-15.4</v>
      </c>
      <c r="AG39" s="15">
        <v>-15.4</v>
      </c>
      <c r="AH39" s="15">
        <v>-15.4</v>
      </c>
      <c r="AI39" s="15">
        <v>-15.4</v>
      </c>
      <c r="AJ39" s="15">
        <v>-12.7</v>
      </c>
      <c r="AK39" s="16">
        <v>-12.7</v>
      </c>
    </row>
    <row r="40" spans="1:37">
      <c r="A40" s="62" t="s">
        <v>35</v>
      </c>
      <c r="B40" s="34">
        <f>SUM(B15:B39)</f>
        <v>0</v>
      </c>
      <c r="C40" s="35">
        <f t="shared" ref="C40:AK40" si="2">SUM(C15:C39)</f>
        <v>0</v>
      </c>
      <c r="D40" s="35">
        <f t="shared" si="2"/>
        <v>0</v>
      </c>
      <c r="E40" s="35">
        <f t="shared" si="2"/>
        <v>0</v>
      </c>
      <c r="F40" s="35">
        <f t="shared" si="2"/>
        <v>-49.3</v>
      </c>
      <c r="G40" s="35">
        <f t="shared" si="2"/>
        <v>-423.5</v>
      </c>
      <c r="H40" s="35">
        <f t="shared" si="2"/>
        <v>-498.5</v>
      </c>
      <c r="I40" s="35">
        <f t="shared" si="2"/>
        <v>-498.5</v>
      </c>
      <c r="J40" s="35">
        <f t="shared" si="2"/>
        <v>-572.80000000000007</v>
      </c>
      <c r="K40" s="35">
        <f t="shared" si="2"/>
        <v>-572.80000000000007</v>
      </c>
      <c r="L40" s="35">
        <f t="shared" si="2"/>
        <v>-595</v>
      </c>
      <c r="M40" s="36">
        <f t="shared" si="2"/>
        <v>-595</v>
      </c>
      <c r="N40" s="34">
        <f t="shared" si="2"/>
        <v>0</v>
      </c>
      <c r="O40" s="35">
        <f t="shared" si="2"/>
        <v>0</v>
      </c>
      <c r="P40" s="35">
        <f t="shared" si="2"/>
        <v>0</v>
      </c>
      <c r="Q40" s="35">
        <f t="shared" si="2"/>
        <v>0</v>
      </c>
      <c r="R40" s="35">
        <f t="shared" si="2"/>
        <v>0</v>
      </c>
      <c r="S40" s="35">
        <f t="shared" si="2"/>
        <v>0</v>
      </c>
      <c r="T40" s="35">
        <f t="shared" si="2"/>
        <v>166.6</v>
      </c>
      <c r="U40" s="35">
        <f t="shared" si="2"/>
        <v>166.6</v>
      </c>
      <c r="V40" s="35">
        <f t="shared" si="2"/>
        <v>351</v>
      </c>
      <c r="W40" s="35">
        <f t="shared" si="2"/>
        <v>529.70000000000005</v>
      </c>
      <c r="X40" s="35">
        <f t="shared" si="2"/>
        <v>549.4</v>
      </c>
      <c r="Y40" s="36">
        <f t="shared" si="2"/>
        <v>669.59999999999991</v>
      </c>
      <c r="Z40" s="34">
        <f t="shared" si="2"/>
        <v>0</v>
      </c>
      <c r="AA40" s="35">
        <f t="shared" si="2"/>
        <v>0</v>
      </c>
      <c r="AB40" s="35">
        <f t="shared" si="2"/>
        <v>0</v>
      </c>
      <c r="AC40" s="35">
        <f t="shared" si="2"/>
        <v>0</v>
      </c>
      <c r="AD40" s="35">
        <f t="shared" si="2"/>
        <v>-18.3</v>
      </c>
      <c r="AE40" s="35">
        <f t="shared" si="2"/>
        <v>3.5000000000000018</v>
      </c>
      <c r="AF40" s="35">
        <f t="shared" si="2"/>
        <v>3.5000000000000018</v>
      </c>
      <c r="AG40" s="35">
        <f t="shared" si="2"/>
        <v>97.4</v>
      </c>
      <c r="AH40" s="35">
        <f t="shared" si="2"/>
        <v>97.4</v>
      </c>
      <c r="AI40" s="35">
        <f t="shared" si="2"/>
        <v>99</v>
      </c>
      <c r="AJ40" s="35">
        <f t="shared" si="2"/>
        <v>-482.29999999999995</v>
      </c>
      <c r="AK40" s="36">
        <f t="shared" si="2"/>
        <v>-482.29999999999995</v>
      </c>
    </row>
    <row r="41" spans="1:37">
      <c r="A41" s="52" t="s">
        <v>89</v>
      </c>
      <c r="B41" s="19">
        <f>B14+B40</f>
        <v>42139.1</v>
      </c>
      <c r="C41" s="20">
        <f t="shared" ref="C41:AK41" si="3">C14+C40</f>
        <v>42139.1</v>
      </c>
      <c r="D41" s="20">
        <f t="shared" si="3"/>
        <v>42139.1</v>
      </c>
      <c r="E41" s="20">
        <f t="shared" si="3"/>
        <v>41927.4</v>
      </c>
      <c r="F41" s="20">
        <f t="shared" si="3"/>
        <v>44437.799999999996</v>
      </c>
      <c r="G41" s="20">
        <f t="shared" si="3"/>
        <v>44305.1</v>
      </c>
      <c r="H41" s="20">
        <f t="shared" si="3"/>
        <v>43774.3</v>
      </c>
      <c r="I41" s="20">
        <f t="shared" si="3"/>
        <v>43969.3</v>
      </c>
      <c r="J41" s="20">
        <f t="shared" si="3"/>
        <v>43725.799999999996</v>
      </c>
      <c r="K41" s="20">
        <f t="shared" si="3"/>
        <v>44142.799999999996</v>
      </c>
      <c r="L41" s="20">
        <f t="shared" si="3"/>
        <v>42492</v>
      </c>
      <c r="M41" s="21">
        <f t="shared" si="3"/>
        <v>42224.2</v>
      </c>
      <c r="N41" s="19">
        <f t="shared" si="3"/>
        <v>42712.3</v>
      </c>
      <c r="O41" s="20">
        <f t="shared" si="3"/>
        <v>42679.7</v>
      </c>
      <c r="P41" s="20">
        <f t="shared" si="3"/>
        <v>42270.6</v>
      </c>
      <c r="Q41" s="20">
        <f t="shared" si="3"/>
        <v>42505.2</v>
      </c>
      <c r="R41" s="20">
        <f t="shared" si="3"/>
        <v>44440.1</v>
      </c>
      <c r="S41" s="20">
        <f t="shared" si="3"/>
        <v>44426.6</v>
      </c>
      <c r="T41" s="20">
        <f t="shared" si="3"/>
        <v>43831.199999999997</v>
      </c>
      <c r="U41" s="20">
        <f t="shared" si="3"/>
        <v>44003.299999999996</v>
      </c>
      <c r="V41" s="20">
        <f t="shared" si="3"/>
        <v>43626.8</v>
      </c>
      <c r="W41" s="20">
        <f t="shared" si="3"/>
        <v>44525.299999999996</v>
      </c>
      <c r="X41" s="20">
        <f t="shared" si="3"/>
        <v>42548.800000000003</v>
      </c>
      <c r="Y41" s="21">
        <f t="shared" si="3"/>
        <v>42531.5</v>
      </c>
      <c r="Z41" s="19">
        <f t="shared" si="3"/>
        <v>41807</v>
      </c>
      <c r="AA41" s="20">
        <f t="shared" si="3"/>
        <v>41600.699999999997</v>
      </c>
      <c r="AB41" s="20">
        <f t="shared" si="3"/>
        <v>41552.199999999997</v>
      </c>
      <c r="AC41" s="20">
        <f t="shared" si="3"/>
        <v>41372.300000000003</v>
      </c>
      <c r="AD41" s="20">
        <f t="shared" si="3"/>
        <v>43383.5</v>
      </c>
      <c r="AE41" s="20">
        <f t="shared" si="3"/>
        <v>42902.2</v>
      </c>
      <c r="AF41" s="20">
        <f t="shared" si="3"/>
        <v>42567</v>
      </c>
      <c r="AG41" s="20">
        <f t="shared" si="3"/>
        <v>42503.200000000004</v>
      </c>
      <c r="AH41" s="20">
        <f t="shared" si="3"/>
        <v>42873</v>
      </c>
      <c r="AI41" s="20">
        <f t="shared" si="3"/>
        <v>43301.3</v>
      </c>
      <c r="AJ41" s="20">
        <f t="shared" si="3"/>
        <v>41595.599999999999</v>
      </c>
      <c r="AK41" s="21">
        <f t="shared" si="3"/>
        <v>41581.699999999997</v>
      </c>
    </row>
    <row r="42" spans="1:37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</row>
    <row r="43" spans="1:37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</row>
    <row r="44" spans="1:37">
      <c r="A44" s="7" t="s">
        <v>42</v>
      </c>
    </row>
    <row r="45" spans="1:37" s="7" customFormat="1">
      <c r="A45" s="27" t="s">
        <v>10</v>
      </c>
      <c r="B45" s="28" t="s">
        <v>54</v>
      </c>
      <c r="C45" s="29" t="s">
        <v>54</v>
      </c>
      <c r="D45" s="29" t="s">
        <v>54</v>
      </c>
      <c r="E45" s="29" t="s">
        <v>54</v>
      </c>
      <c r="F45" s="29" t="s">
        <v>54</v>
      </c>
      <c r="G45" s="29" t="s">
        <v>55</v>
      </c>
      <c r="H45" s="29" t="s">
        <v>55</v>
      </c>
      <c r="I45" s="29" t="s">
        <v>55</v>
      </c>
      <c r="J45" s="29" t="s">
        <v>55</v>
      </c>
      <c r="K45" s="29" t="s">
        <v>55</v>
      </c>
      <c r="L45" s="29" t="s">
        <v>55</v>
      </c>
      <c r="M45" s="30" t="s">
        <v>55</v>
      </c>
      <c r="N45" s="28" t="s">
        <v>54</v>
      </c>
      <c r="O45" s="29" t="s">
        <v>54</v>
      </c>
      <c r="P45" s="29" t="s">
        <v>54</v>
      </c>
      <c r="Q45" s="29" t="s">
        <v>54</v>
      </c>
      <c r="R45" s="29" t="s">
        <v>54</v>
      </c>
      <c r="S45" s="29" t="s">
        <v>54</v>
      </c>
      <c r="T45" s="29" t="s">
        <v>54</v>
      </c>
      <c r="U45" s="29" t="s">
        <v>54</v>
      </c>
      <c r="V45" s="29" t="s">
        <v>54</v>
      </c>
      <c r="W45" s="29" t="s">
        <v>54</v>
      </c>
      <c r="X45" s="29" t="s">
        <v>54</v>
      </c>
      <c r="Y45" s="30" t="s">
        <v>54</v>
      </c>
      <c r="Z45" s="28" t="s">
        <v>54</v>
      </c>
      <c r="AA45" s="29" t="s">
        <v>54</v>
      </c>
      <c r="AB45" s="29" t="s">
        <v>54</v>
      </c>
      <c r="AC45" s="29" t="s">
        <v>54</v>
      </c>
      <c r="AD45" s="29" t="s">
        <v>54</v>
      </c>
      <c r="AE45" s="29" t="s">
        <v>54</v>
      </c>
      <c r="AF45" s="29" t="s">
        <v>54</v>
      </c>
      <c r="AG45" s="29" t="s">
        <v>54</v>
      </c>
      <c r="AH45" s="29" t="s">
        <v>54</v>
      </c>
      <c r="AI45" s="29" t="s">
        <v>54</v>
      </c>
      <c r="AJ45" s="29" t="s">
        <v>54</v>
      </c>
      <c r="AK45" s="30" t="s">
        <v>54</v>
      </c>
    </row>
    <row r="46" spans="1:37">
      <c r="A46" s="22" t="s">
        <v>11</v>
      </c>
      <c r="B46" s="14" t="s">
        <v>54</v>
      </c>
      <c r="C46" s="15" t="s">
        <v>54</v>
      </c>
      <c r="D46" s="15" t="s">
        <v>54</v>
      </c>
      <c r="E46" s="15" t="s">
        <v>54</v>
      </c>
      <c r="F46" s="15" t="s">
        <v>54</v>
      </c>
      <c r="G46" s="15" t="s">
        <v>55</v>
      </c>
      <c r="H46" s="15" t="s">
        <v>55</v>
      </c>
      <c r="I46" s="15" t="s">
        <v>55</v>
      </c>
      <c r="J46" s="15" t="s">
        <v>55</v>
      </c>
      <c r="K46" s="15" t="s">
        <v>55</v>
      </c>
      <c r="L46" s="15" t="s">
        <v>55</v>
      </c>
      <c r="M46" s="16" t="s">
        <v>55</v>
      </c>
      <c r="N46" s="14" t="s">
        <v>54</v>
      </c>
      <c r="O46" s="15" t="s">
        <v>54</v>
      </c>
      <c r="P46" s="15" t="s">
        <v>54</v>
      </c>
      <c r="Q46" s="15" t="s">
        <v>54</v>
      </c>
      <c r="R46" s="15" t="s">
        <v>54</v>
      </c>
      <c r="S46" s="15" t="s">
        <v>54</v>
      </c>
      <c r="T46" s="15" t="s">
        <v>54</v>
      </c>
      <c r="U46" s="15" t="s">
        <v>54</v>
      </c>
      <c r="V46" s="15" t="s">
        <v>54</v>
      </c>
      <c r="W46" s="15" t="s">
        <v>54</v>
      </c>
      <c r="X46" s="15" t="s">
        <v>54</v>
      </c>
      <c r="Y46" s="16" t="s">
        <v>54</v>
      </c>
      <c r="Z46" s="14" t="s">
        <v>54</v>
      </c>
      <c r="AA46" s="15" t="s">
        <v>54</v>
      </c>
      <c r="AB46" s="15" t="s">
        <v>54</v>
      </c>
      <c r="AC46" s="15" t="s">
        <v>54</v>
      </c>
      <c r="AD46" s="15" t="s">
        <v>54</v>
      </c>
      <c r="AE46" s="15" t="s">
        <v>54</v>
      </c>
      <c r="AF46" s="15" t="s">
        <v>54</v>
      </c>
      <c r="AG46" s="15" t="s">
        <v>54</v>
      </c>
      <c r="AH46" s="15" t="s">
        <v>54</v>
      </c>
      <c r="AI46" s="15" t="s">
        <v>54</v>
      </c>
      <c r="AJ46" s="15" t="s">
        <v>54</v>
      </c>
      <c r="AK46" s="16" t="s">
        <v>54</v>
      </c>
    </row>
    <row r="47" spans="1:37">
      <c r="A47" s="22" t="s">
        <v>12</v>
      </c>
      <c r="B47" s="14" t="s">
        <v>54</v>
      </c>
      <c r="C47" s="15" t="s">
        <v>54</v>
      </c>
      <c r="D47" s="15" t="s">
        <v>54</v>
      </c>
      <c r="E47" s="15" t="s">
        <v>54</v>
      </c>
      <c r="F47" s="15" t="s">
        <v>54</v>
      </c>
      <c r="G47" s="15" t="s">
        <v>54</v>
      </c>
      <c r="H47" s="15" t="s">
        <v>55</v>
      </c>
      <c r="I47" s="15" t="s">
        <v>55</v>
      </c>
      <c r="J47" s="15" t="s">
        <v>55</v>
      </c>
      <c r="K47" s="15" t="s">
        <v>55</v>
      </c>
      <c r="L47" s="15" t="s">
        <v>55</v>
      </c>
      <c r="M47" s="16" t="s">
        <v>55</v>
      </c>
      <c r="N47" s="14" t="s">
        <v>54</v>
      </c>
      <c r="O47" s="15" t="s">
        <v>54</v>
      </c>
      <c r="P47" s="15" t="s">
        <v>54</v>
      </c>
      <c r="Q47" s="15" t="s">
        <v>54</v>
      </c>
      <c r="R47" s="15" t="s">
        <v>54</v>
      </c>
      <c r="S47" s="15" t="s">
        <v>54</v>
      </c>
      <c r="T47" s="15" t="s">
        <v>54</v>
      </c>
      <c r="U47" s="15" t="s">
        <v>54</v>
      </c>
      <c r="V47" s="15" t="s">
        <v>54</v>
      </c>
      <c r="W47" s="15" t="s">
        <v>54</v>
      </c>
      <c r="X47" s="15" t="s">
        <v>54</v>
      </c>
      <c r="Y47" s="16" t="s">
        <v>54</v>
      </c>
      <c r="Z47" s="14" t="s">
        <v>54</v>
      </c>
      <c r="AA47" s="15" t="s">
        <v>54</v>
      </c>
      <c r="AB47" s="15" t="s">
        <v>54</v>
      </c>
      <c r="AC47" s="15" t="s">
        <v>54</v>
      </c>
      <c r="AD47" s="15" t="s">
        <v>54</v>
      </c>
      <c r="AE47" s="15" t="s">
        <v>54</v>
      </c>
      <c r="AF47" s="15" t="s">
        <v>54</v>
      </c>
      <c r="AG47" s="15" t="s">
        <v>54</v>
      </c>
      <c r="AH47" s="15" t="s">
        <v>54</v>
      </c>
      <c r="AI47" s="15" t="s">
        <v>54</v>
      </c>
      <c r="AJ47" s="15" t="s">
        <v>54</v>
      </c>
      <c r="AK47" s="16" t="s">
        <v>54</v>
      </c>
    </row>
    <row r="48" spans="1:37">
      <c r="A48" s="22" t="s">
        <v>13</v>
      </c>
      <c r="B48" s="14" t="s">
        <v>54</v>
      </c>
      <c r="C48" s="15" t="s">
        <v>54</v>
      </c>
      <c r="D48" s="15" t="s">
        <v>54</v>
      </c>
      <c r="E48" s="15" t="s">
        <v>54</v>
      </c>
      <c r="F48" s="15" t="s">
        <v>54</v>
      </c>
      <c r="G48" s="15" t="s">
        <v>54</v>
      </c>
      <c r="H48" s="15" t="s">
        <v>54</v>
      </c>
      <c r="I48" s="15" t="s">
        <v>54</v>
      </c>
      <c r="J48" s="15" t="s">
        <v>54</v>
      </c>
      <c r="K48" s="15" t="s">
        <v>54</v>
      </c>
      <c r="L48" s="15" t="s">
        <v>55</v>
      </c>
      <c r="M48" s="16" t="s">
        <v>55</v>
      </c>
      <c r="N48" s="14" t="s">
        <v>54</v>
      </c>
      <c r="O48" s="15" t="s">
        <v>54</v>
      </c>
      <c r="P48" s="15" t="s">
        <v>54</v>
      </c>
      <c r="Q48" s="15" t="s">
        <v>54</v>
      </c>
      <c r="R48" s="15" t="s">
        <v>54</v>
      </c>
      <c r="S48" s="15" t="s">
        <v>54</v>
      </c>
      <c r="T48" s="15" t="s">
        <v>54</v>
      </c>
      <c r="U48" s="15" t="s">
        <v>54</v>
      </c>
      <c r="V48" s="15" t="s">
        <v>54</v>
      </c>
      <c r="W48" s="15" t="s">
        <v>54</v>
      </c>
      <c r="X48" s="15" t="s">
        <v>54</v>
      </c>
      <c r="Y48" s="16" t="s">
        <v>54</v>
      </c>
      <c r="Z48" s="14" t="s">
        <v>54</v>
      </c>
      <c r="AA48" s="15" t="s">
        <v>54</v>
      </c>
      <c r="AB48" s="15" t="s">
        <v>54</v>
      </c>
      <c r="AC48" s="15" t="s">
        <v>54</v>
      </c>
      <c r="AD48" s="15" t="s">
        <v>54</v>
      </c>
      <c r="AE48" s="15" t="s">
        <v>56</v>
      </c>
      <c r="AF48" s="15" t="s">
        <v>56</v>
      </c>
      <c r="AG48" s="15" t="s">
        <v>56</v>
      </c>
      <c r="AH48" s="15" t="s">
        <v>56</v>
      </c>
      <c r="AI48" s="15" t="s">
        <v>56</v>
      </c>
      <c r="AJ48" s="15" t="s">
        <v>56</v>
      </c>
      <c r="AK48" s="16" t="s">
        <v>56</v>
      </c>
    </row>
    <row r="49" spans="1:37">
      <c r="A49" s="22" t="s">
        <v>14</v>
      </c>
      <c r="B49" s="14" t="s">
        <v>54</v>
      </c>
      <c r="C49" s="15" t="s">
        <v>54</v>
      </c>
      <c r="D49" s="15" t="s">
        <v>54</v>
      </c>
      <c r="E49" s="15" t="s">
        <v>54</v>
      </c>
      <c r="F49" s="15" t="s">
        <v>54</v>
      </c>
      <c r="G49" s="15" t="s">
        <v>54</v>
      </c>
      <c r="H49" s="15" t="s">
        <v>54</v>
      </c>
      <c r="I49" s="15" t="s">
        <v>54</v>
      </c>
      <c r="J49" s="15" t="s">
        <v>54</v>
      </c>
      <c r="K49" s="15" t="s">
        <v>54</v>
      </c>
      <c r="L49" s="15" t="s">
        <v>54</v>
      </c>
      <c r="M49" s="16" t="s">
        <v>54</v>
      </c>
      <c r="N49" s="14" t="s">
        <v>54</v>
      </c>
      <c r="O49" s="15" t="s">
        <v>54</v>
      </c>
      <c r="P49" s="15" t="s">
        <v>54</v>
      </c>
      <c r="Q49" s="15" t="s">
        <v>54</v>
      </c>
      <c r="R49" s="15" t="s">
        <v>54</v>
      </c>
      <c r="S49" s="15" t="s">
        <v>54</v>
      </c>
      <c r="T49" s="15" t="s">
        <v>54</v>
      </c>
      <c r="U49" s="15" t="s">
        <v>54</v>
      </c>
      <c r="V49" s="15" t="s">
        <v>54</v>
      </c>
      <c r="W49" s="15" t="s">
        <v>54</v>
      </c>
      <c r="X49" s="15" t="s">
        <v>54</v>
      </c>
      <c r="Y49" s="16" t="s">
        <v>54</v>
      </c>
      <c r="Z49" s="14" t="s">
        <v>54</v>
      </c>
      <c r="AA49" s="15" t="s">
        <v>54</v>
      </c>
      <c r="AB49" s="15" t="s">
        <v>54</v>
      </c>
      <c r="AC49" s="15" t="s">
        <v>54</v>
      </c>
      <c r="AD49" s="15" t="s">
        <v>57</v>
      </c>
      <c r="AE49" s="15" t="s">
        <v>57</v>
      </c>
      <c r="AF49" s="15" t="s">
        <v>57</v>
      </c>
      <c r="AG49" s="15" t="s">
        <v>57</v>
      </c>
      <c r="AH49" s="15" t="s">
        <v>57</v>
      </c>
      <c r="AI49" s="15" t="s">
        <v>57</v>
      </c>
      <c r="AJ49" s="15" t="s">
        <v>57</v>
      </c>
      <c r="AK49" s="16" t="s">
        <v>57</v>
      </c>
    </row>
    <row r="50" spans="1:37">
      <c r="A50" s="22" t="s">
        <v>15</v>
      </c>
      <c r="B50" s="14" t="s">
        <v>54</v>
      </c>
      <c r="C50" s="15" t="s">
        <v>54</v>
      </c>
      <c r="D50" s="15" t="s">
        <v>54</v>
      </c>
      <c r="E50" s="15" t="s">
        <v>54</v>
      </c>
      <c r="F50" s="15" t="s">
        <v>54</v>
      </c>
      <c r="G50" s="15" t="s">
        <v>54</v>
      </c>
      <c r="H50" s="15" t="s">
        <v>54</v>
      </c>
      <c r="I50" s="15" t="s">
        <v>54</v>
      </c>
      <c r="J50" s="15" t="s">
        <v>54</v>
      </c>
      <c r="K50" s="15" t="s">
        <v>54</v>
      </c>
      <c r="L50" s="15" t="s">
        <v>54</v>
      </c>
      <c r="M50" s="16" t="s">
        <v>54</v>
      </c>
      <c r="N50" s="14" t="s">
        <v>54</v>
      </c>
      <c r="O50" s="15" t="s">
        <v>54</v>
      </c>
      <c r="P50" s="15" t="s">
        <v>54</v>
      </c>
      <c r="Q50" s="15" t="s">
        <v>54</v>
      </c>
      <c r="R50" s="15" t="s">
        <v>54</v>
      </c>
      <c r="S50" s="15" t="s">
        <v>54</v>
      </c>
      <c r="T50" s="15" t="s">
        <v>54</v>
      </c>
      <c r="U50" s="15" t="s">
        <v>54</v>
      </c>
      <c r="V50" s="15" t="s">
        <v>55</v>
      </c>
      <c r="W50" s="15" t="s">
        <v>55</v>
      </c>
      <c r="X50" s="15" t="s">
        <v>55</v>
      </c>
      <c r="Y50" s="16" t="s">
        <v>55</v>
      </c>
      <c r="Z50" s="14" t="s">
        <v>54</v>
      </c>
      <c r="AA50" s="15" t="s">
        <v>54</v>
      </c>
      <c r="AB50" s="15" t="s">
        <v>54</v>
      </c>
      <c r="AC50" s="15" t="s">
        <v>54</v>
      </c>
      <c r="AD50" s="15" t="s">
        <v>54</v>
      </c>
      <c r="AE50" s="15" t="s">
        <v>54</v>
      </c>
      <c r="AF50" s="15" t="s">
        <v>54</v>
      </c>
      <c r="AG50" s="15" t="s">
        <v>54</v>
      </c>
      <c r="AH50" s="15" t="s">
        <v>54</v>
      </c>
      <c r="AI50" s="15" t="s">
        <v>54</v>
      </c>
      <c r="AJ50" s="15" t="s">
        <v>54</v>
      </c>
      <c r="AK50" s="16" t="s">
        <v>54</v>
      </c>
    </row>
    <row r="51" spans="1:37">
      <c r="A51" s="22" t="s">
        <v>16</v>
      </c>
      <c r="B51" s="14" t="s">
        <v>54</v>
      </c>
      <c r="C51" s="15" t="s">
        <v>54</v>
      </c>
      <c r="D51" s="15" t="s">
        <v>54</v>
      </c>
      <c r="E51" s="15" t="s">
        <v>54</v>
      </c>
      <c r="F51" s="15" t="s">
        <v>54</v>
      </c>
      <c r="G51" s="15" t="s">
        <v>54</v>
      </c>
      <c r="H51" s="15" t="s">
        <v>54</v>
      </c>
      <c r="I51" s="15" t="s">
        <v>54</v>
      </c>
      <c r="J51" s="15" t="s">
        <v>54</v>
      </c>
      <c r="K51" s="15" t="s">
        <v>54</v>
      </c>
      <c r="L51" s="15" t="s">
        <v>54</v>
      </c>
      <c r="M51" s="16" t="s">
        <v>54</v>
      </c>
      <c r="N51" s="14" t="s">
        <v>54</v>
      </c>
      <c r="O51" s="15" t="s">
        <v>54</v>
      </c>
      <c r="P51" s="15" t="s">
        <v>54</v>
      </c>
      <c r="Q51" s="15" t="s">
        <v>54</v>
      </c>
      <c r="R51" s="15" t="s">
        <v>54</v>
      </c>
      <c r="S51" s="15" t="s">
        <v>54</v>
      </c>
      <c r="T51" s="15" t="s">
        <v>54</v>
      </c>
      <c r="U51" s="15" t="s">
        <v>54</v>
      </c>
      <c r="V51" s="15" t="s">
        <v>54</v>
      </c>
      <c r="W51" s="15" t="s">
        <v>54</v>
      </c>
      <c r="X51" s="15" t="s">
        <v>54</v>
      </c>
      <c r="Y51" s="16" t="s">
        <v>54</v>
      </c>
      <c r="Z51" s="14" t="s">
        <v>54</v>
      </c>
      <c r="AA51" s="15" t="s">
        <v>54</v>
      </c>
      <c r="AB51" s="15" t="s">
        <v>54</v>
      </c>
      <c r="AC51" s="15" t="s">
        <v>54</v>
      </c>
      <c r="AD51" s="15" t="s">
        <v>54</v>
      </c>
      <c r="AE51" s="15" t="s">
        <v>54</v>
      </c>
      <c r="AF51" s="15" t="s">
        <v>54</v>
      </c>
      <c r="AG51" s="15" t="s">
        <v>54</v>
      </c>
      <c r="AH51" s="15" t="s">
        <v>54</v>
      </c>
      <c r="AI51" s="15" t="s">
        <v>54</v>
      </c>
      <c r="AJ51" s="15" t="s">
        <v>57</v>
      </c>
      <c r="AK51" s="16" t="s">
        <v>57</v>
      </c>
    </row>
    <row r="52" spans="1:37">
      <c r="A52" s="22" t="s">
        <v>17</v>
      </c>
      <c r="B52" s="14" t="s">
        <v>54</v>
      </c>
      <c r="C52" s="15" t="s">
        <v>54</v>
      </c>
      <c r="D52" s="15" t="s">
        <v>54</v>
      </c>
      <c r="E52" s="15" t="s">
        <v>54</v>
      </c>
      <c r="F52" s="15" t="s">
        <v>54</v>
      </c>
      <c r="G52" s="15" t="s">
        <v>54</v>
      </c>
      <c r="H52" s="15" t="s">
        <v>54</v>
      </c>
      <c r="I52" s="15" t="s">
        <v>54</v>
      </c>
      <c r="J52" s="15" t="s">
        <v>54</v>
      </c>
      <c r="K52" s="15" t="s">
        <v>54</v>
      </c>
      <c r="L52" s="15" t="s">
        <v>54</v>
      </c>
      <c r="M52" s="16" t="s">
        <v>54</v>
      </c>
      <c r="N52" s="14" t="s">
        <v>54</v>
      </c>
      <c r="O52" s="15" t="s">
        <v>54</v>
      </c>
      <c r="P52" s="15" t="s">
        <v>54</v>
      </c>
      <c r="Q52" s="15" t="s">
        <v>54</v>
      </c>
      <c r="R52" s="15" t="s">
        <v>54</v>
      </c>
      <c r="S52" s="15" t="s">
        <v>54</v>
      </c>
      <c r="T52" s="15" t="s">
        <v>54</v>
      </c>
      <c r="U52" s="15" t="s">
        <v>54</v>
      </c>
      <c r="V52" s="15" t="s">
        <v>54</v>
      </c>
      <c r="W52" s="15" t="s">
        <v>54</v>
      </c>
      <c r="X52" s="15" t="s">
        <v>54</v>
      </c>
      <c r="Y52" s="16" t="s">
        <v>54</v>
      </c>
      <c r="Z52" s="14" t="s">
        <v>54</v>
      </c>
      <c r="AA52" s="15" t="s">
        <v>54</v>
      </c>
      <c r="AB52" s="15" t="s">
        <v>54</v>
      </c>
      <c r="AC52" s="15" t="s">
        <v>54</v>
      </c>
      <c r="AD52" s="15" t="s">
        <v>54</v>
      </c>
      <c r="AE52" s="15" t="s">
        <v>54</v>
      </c>
      <c r="AF52" s="15" t="s">
        <v>54</v>
      </c>
      <c r="AG52" s="15" t="s">
        <v>54</v>
      </c>
      <c r="AH52" s="15" t="s">
        <v>54</v>
      </c>
      <c r="AI52" s="15" t="s">
        <v>54</v>
      </c>
      <c r="AJ52" s="15" t="s">
        <v>57</v>
      </c>
      <c r="AK52" s="16" t="s">
        <v>57</v>
      </c>
    </row>
    <row r="53" spans="1:37">
      <c r="A53" s="22" t="s">
        <v>18</v>
      </c>
      <c r="B53" s="14" t="s">
        <v>54</v>
      </c>
      <c r="C53" s="15" t="s">
        <v>54</v>
      </c>
      <c r="D53" s="15" t="s">
        <v>54</v>
      </c>
      <c r="E53" s="15" t="s">
        <v>54</v>
      </c>
      <c r="F53" s="15" t="s">
        <v>54</v>
      </c>
      <c r="G53" s="15" t="s">
        <v>54</v>
      </c>
      <c r="H53" s="15" t="s">
        <v>54</v>
      </c>
      <c r="I53" s="15" t="s">
        <v>54</v>
      </c>
      <c r="J53" s="15" t="s">
        <v>54</v>
      </c>
      <c r="K53" s="15" t="s">
        <v>54</v>
      </c>
      <c r="L53" s="15" t="s">
        <v>54</v>
      </c>
      <c r="M53" s="16" t="s">
        <v>54</v>
      </c>
      <c r="N53" s="14" t="s">
        <v>54</v>
      </c>
      <c r="O53" s="15" t="s">
        <v>54</v>
      </c>
      <c r="P53" s="15" t="s">
        <v>54</v>
      </c>
      <c r="Q53" s="15" t="s">
        <v>54</v>
      </c>
      <c r="R53" s="15" t="s">
        <v>54</v>
      </c>
      <c r="S53" s="15" t="s">
        <v>54</v>
      </c>
      <c r="T53" s="15" t="s">
        <v>54</v>
      </c>
      <c r="U53" s="15" t="s">
        <v>54</v>
      </c>
      <c r="V53" s="15" t="s">
        <v>54</v>
      </c>
      <c r="W53" s="15" t="s">
        <v>54</v>
      </c>
      <c r="X53" s="15" t="s">
        <v>54</v>
      </c>
      <c r="Y53" s="16" t="s">
        <v>54</v>
      </c>
      <c r="Z53" s="14" t="s">
        <v>54</v>
      </c>
      <c r="AA53" s="15" t="s">
        <v>54</v>
      </c>
      <c r="AB53" s="15" t="s">
        <v>54</v>
      </c>
      <c r="AC53" s="15" t="s">
        <v>54</v>
      </c>
      <c r="AD53" s="15" t="s">
        <v>54</v>
      </c>
      <c r="AE53" s="15" t="s">
        <v>54</v>
      </c>
      <c r="AF53" s="15" t="s">
        <v>54</v>
      </c>
      <c r="AG53" s="15" t="s">
        <v>54</v>
      </c>
      <c r="AH53" s="15" t="s">
        <v>54</v>
      </c>
      <c r="AI53" s="15" t="s">
        <v>55</v>
      </c>
      <c r="AJ53" s="15" t="s">
        <v>55</v>
      </c>
      <c r="AK53" s="16" t="s">
        <v>55</v>
      </c>
    </row>
    <row r="54" spans="1:37">
      <c r="A54" s="22" t="s">
        <v>19</v>
      </c>
      <c r="B54" s="14" t="s">
        <v>54</v>
      </c>
      <c r="C54" s="15" t="s">
        <v>54</v>
      </c>
      <c r="D54" s="15" t="s">
        <v>54</v>
      </c>
      <c r="E54" s="15" t="s">
        <v>54</v>
      </c>
      <c r="F54" s="15" t="s">
        <v>54</v>
      </c>
      <c r="G54" s="15" t="s">
        <v>54</v>
      </c>
      <c r="H54" s="15" t="s">
        <v>54</v>
      </c>
      <c r="I54" s="15" t="s">
        <v>54</v>
      </c>
      <c r="J54" s="15" t="s">
        <v>54</v>
      </c>
      <c r="K54" s="15" t="s">
        <v>54</v>
      </c>
      <c r="L54" s="15" t="s">
        <v>54</v>
      </c>
      <c r="M54" s="16" t="s">
        <v>54</v>
      </c>
      <c r="N54" s="14" t="s">
        <v>54</v>
      </c>
      <c r="O54" s="15" t="s">
        <v>54</v>
      </c>
      <c r="P54" s="15" t="s">
        <v>54</v>
      </c>
      <c r="Q54" s="15" t="s">
        <v>54</v>
      </c>
      <c r="R54" s="15" t="s">
        <v>54</v>
      </c>
      <c r="S54" s="15" t="s">
        <v>54</v>
      </c>
      <c r="T54" s="15" t="s">
        <v>54</v>
      </c>
      <c r="U54" s="15" t="s">
        <v>54</v>
      </c>
      <c r="V54" s="15" t="s">
        <v>54</v>
      </c>
      <c r="W54" s="15" t="s">
        <v>54</v>
      </c>
      <c r="X54" s="15" t="s">
        <v>54</v>
      </c>
      <c r="Y54" s="16" t="s">
        <v>54</v>
      </c>
      <c r="Z54" s="14" t="s">
        <v>54</v>
      </c>
      <c r="AA54" s="15" t="s">
        <v>54</v>
      </c>
      <c r="AB54" s="15" t="s">
        <v>54</v>
      </c>
      <c r="AC54" s="15" t="s">
        <v>54</v>
      </c>
      <c r="AD54" s="15" t="s">
        <v>54</v>
      </c>
      <c r="AE54" s="15" t="s">
        <v>54</v>
      </c>
      <c r="AF54" s="15" t="s">
        <v>54</v>
      </c>
      <c r="AG54" s="15" t="s">
        <v>56</v>
      </c>
      <c r="AH54" s="15" t="s">
        <v>56</v>
      </c>
      <c r="AI54" s="15" t="s">
        <v>56</v>
      </c>
      <c r="AJ54" s="15" t="s">
        <v>56</v>
      </c>
      <c r="AK54" s="16" t="s">
        <v>56</v>
      </c>
    </row>
    <row r="55" spans="1:37">
      <c r="A55" s="22" t="s">
        <v>20</v>
      </c>
      <c r="B55" s="14" t="s">
        <v>54</v>
      </c>
      <c r="C55" s="15" t="s">
        <v>54</v>
      </c>
      <c r="D55" s="15" t="s">
        <v>54</v>
      </c>
      <c r="E55" s="15" t="s">
        <v>54</v>
      </c>
      <c r="F55" s="15" t="s">
        <v>54</v>
      </c>
      <c r="G55" s="15" t="s">
        <v>54</v>
      </c>
      <c r="H55" s="15" t="s">
        <v>54</v>
      </c>
      <c r="I55" s="15" t="s">
        <v>54</v>
      </c>
      <c r="J55" s="15" t="s">
        <v>54</v>
      </c>
      <c r="K55" s="15" t="s">
        <v>54</v>
      </c>
      <c r="L55" s="15" t="s">
        <v>54</v>
      </c>
      <c r="M55" s="16" t="s">
        <v>54</v>
      </c>
      <c r="N55" s="14" t="s">
        <v>54</v>
      </c>
      <c r="O55" s="15" t="s">
        <v>54</v>
      </c>
      <c r="P55" s="15" t="s">
        <v>54</v>
      </c>
      <c r="Q55" s="15" t="s">
        <v>54</v>
      </c>
      <c r="R55" s="15" t="s">
        <v>54</v>
      </c>
      <c r="S55" s="15" t="s">
        <v>54</v>
      </c>
      <c r="T55" s="15" t="s">
        <v>54</v>
      </c>
      <c r="U55" s="15" t="s">
        <v>54</v>
      </c>
      <c r="V55" s="15" t="s">
        <v>54</v>
      </c>
      <c r="W55" s="15" t="s">
        <v>54</v>
      </c>
      <c r="X55" s="15" t="s">
        <v>54</v>
      </c>
      <c r="Y55" s="16" t="s">
        <v>54</v>
      </c>
      <c r="Z55" s="14" t="s">
        <v>54</v>
      </c>
      <c r="AA55" s="15" t="s">
        <v>54</v>
      </c>
      <c r="AB55" s="15" t="s">
        <v>54</v>
      </c>
      <c r="AC55" s="15" t="s">
        <v>54</v>
      </c>
      <c r="AD55" s="15" t="s">
        <v>54</v>
      </c>
      <c r="AE55" s="15" t="s">
        <v>54</v>
      </c>
      <c r="AF55" s="15" t="s">
        <v>54</v>
      </c>
      <c r="AG55" s="15" t="s">
        <v>54</v>
      </c>
      <c r="AH55" s="15" t="s">
        <v>54</v>
      </c>
      <c r="AI55" s="15" t="s">
        <v>54</v>
      </c>
      <c r="AJ55" s="15" t="s">
        <v>57</v>
      </c>
      <c r="AK55" s="16" t="s">
        <v>57</v>
      </c>
    </row>
    <row r="56" spans="1:37">
      <c r="A56" s="22" t="s">
        <v>21</v>
      </c>
      <c r="B56" s="14" t="s">
        <v>54</v>
      </c>
      <c r="C56" s="15" t="s">
        <v>54</v>
      </c>
      <c r="D56" s="15" t="s">
        <v>54</v>
      </c>
      <c r="E56" s="15" t="s">
        <v>54</v>
      </c>
      <c r="F56" s="15" t="s">
        <v>54</v>
      </c>
      <c r="G56" s="15" t="s">
        <v>54</v>
      </c>
      <c r="H56" s="15" t="s">
        <v>54</v>
      </c>
      <c r="I56" s="15" t="s">
        <v>54</v>
      </c>
      <c r="J56" s="15" t="s">
        <v>54</v>
      </c>
      <c r="K56" s="15" t="s">
        <v>54</v>
      </c>
      <c r="L56" s="15" t="s">
        <v>54</v>
      </c>
      <c r="M56" s="16" t="s">
        <v>54</v>
      </c>
      <c r="N56" s="14" t="s">
        <v>54</v>
      </c>
      <c r="O56" s="15" t="s">
        <v>54</v>
      </c>
      <c r="P56" s="15" t="s">
        <v>54</v>
      </c>
      <c r="Q56" s="15" t="s">
        <v>54</v>
      </c>
      <c r="R56" s="15" t="s">
        <v>54</v>
      </c>
      <c r="S56" s="15" t="s">
        <v>54</v>
      </c>
      <c r="T56" s="15" t="s">
        <v>54</v>
      </c>
      <c r="U56" s="15" t="s">
        <v>54</v>
      </c>
      <c r="V56" s="15" t="s">
        <v>54</v>
      </c>
      <c r="W56" s="15" t="s">
        <v>54</v>
      </c>
      <c r="X56" s="15" t="s">
        <v>54</v>
      </c>
      <c r="Y56" s="16" t="s">
        <v>55</v>
      </c>
      <c r="Z56" s="14" t="s">
        <v>54</v>
      </c>
      <c r="AA56" s="15" t="s">
        <v>54</v>
      </c>
      <c r="AB56" s="15" t="s">
        <v>54</v>
      </c>
      <c r="AC56" s="15" t="s">
        <v>54</v>
      </c>
      <c r="AD56" s="15" t="s">
        <v>54</v>
      </c>
      <c r="AE56" s="15" t="s">
        <v>54</v>
      </c>
      <c r="AF56" s="15" t="s">
        <v>54</v>
      </c>
      <c r="AG56" s="15" t="s">
        <v>54</v>
      </c>
      <c r="AH56" s="15" t="s">
        <v>54</v>
      </c>
      <c r="AI56" s="15" t="s">
        <v>54</v>
      </c>
      <c r="AJ56" s="15" t="s">
        <v>58</v>
      </c>
      <c r="AK56" s="16" t="s">
        <v>58</v>
      </c>
    </row>
    <row r="57" spans="1:37">
      <c r="A57" s="22" t="s">
        <v>22</v>
      </c>
      <c r="B57" s="14" t="s">
        <v>54</v>
      </c>
      <c r="C57" s="15" t="s">
        <v>54</v>
      </c>
      <c r="D57" s="15" t="s">
        <v>54</v>
      </c>
      <c r="E57" s="15" t="s">
        <v>54</v>
      </c>
      <c r="F57" s="15" t="s">
        <v>54</v>
      </c>
      <c r="G57" s="15" t="s">
        <v>54</v>
      </c>
      <c r="H57" s="15" t="s">
        <v>54</v>
      </c>
      <c r="I57" s="15" t="s">
        <v>54</v>
      </c>
      <c r="J57" s="15" t="s">
        <v>54</v>
      </c>
      <c r="K57" s="15" t="s">
        <v>54</v>
      </c>
      <c r="L57" s="15" t="s">
        <v>54</v>
      </c>
      <c r="M57" s="16" t="s">
        <v>54</v>
      </c>
      <c r="N57" s="14" t="s">
        <v>54</v>
      </c>
      <c r="O57" s="15" t="s">
        <v>54</v>
      </c>
      <c r="P57" s="15" t="s">
        <v>54</v>
      </c>
      <c r="Q57" s="15" t="s">
        <v>54</v>
      </c>
      <c r="R57" s="15" t="s">
        <v>54</v>
      </c>
      <c r="S57" s="15" t="s">
        <v>54</v>
      </c>
      <c r="T57" s="15" t="s">
        <v>54</v>
      </c>
      <c r="U57" s="15" t="s">
        <v>54</v>
      </c>
      <c r="V57" s="15" t="s">
        <v>54</v>
      </c>
      <c r="W57" s="15" t="s">
        <v>54</v>
      </c>
      <c r="X57" s="15" t="s">
        <v>54</v>
      </c>
      <c r="Y57" s="16" t="s">
        <v>55</v>
      </c>
      <c r="Z57" s="14" t="s">
        <v>54</v>
      </c>
      <c r="AA57" s="15" t="s">
        <v>54</v>
      </c>
      <c r="AB57" s="15" t="s">
        <v>54</v>
      </c>
      <c r="AC57" s="15" t="s">
        <v>54</v>
      </c>
      <c r="AD57" s="15" t="s">
        <v>54</v>
      </c>
      <c r="AE57" s="15" t="s">
        <v>54</v>
      </c>
      <c r="AF57" s="15" t="s">
        <v>54</v>
      </c>
      <c r="AG57" s="15" t="s">
        <v>54</v>
      </c>
      <c r="AH57" s="15" t="s">
        <v>54</v>
      </c>
      <c r="AI57" s="15" t="s">
        <v>54</v>
      </c>
      <c r="AJ57" s="15" t="s">
        <v>58</v>
      </c>
      <c r="AK57" s="16" t="s">
        <v>58</v>
      </c>
    </row>
    <row r="58" spans="1:37">
      <c r="A58" s="22" t="s">
        <v>23</v>
      </c>
      <c r="B58" s="14" t="s">
        <v>54</v>
      </c>
      <c r="C58" s="15" t="s">
        <v>54</v>
      </c>
      <c r="D58" s="15" t="s">
        <v>54</v>
      </c>
      <c r="E58" s="15" t="s">
        <v>54</v>
      </c>
      <c r="F58" s="15" t="s">
        <v>54</v>
      </c>
      <c r="G58" s="15" t="s">
        <v>54</v>
      </c>
      <c r="H58" s="15" t="s">
        <v>54</v>
      </c>
      <c r="I58" s="15" t="s">
        <v>54</v>
      </c>
      <c r="J58" s="15" t="s">
        <v>54</v>
      </c>
      <c r="K58" s="15" t="s">
        <v>54</v>
      </c>
      <c r="L58" s="15" t="s">
        <v>54</v>
      </c>
      <c r="M58" s="16" t="s">
        <v>54</v>
      </c>
      <c r="N58" s="14" t="s">
        <v>54</v>
      </c>
      <c r="O58" s="15" t="s">
        <v>54</v>
      </c>
      <c r="P58" s="15" t="s">
        <v>54</v>
      </c>
      <c r="Q58" s="15" t="s">
        <v>54</v>
      </c>
      <c r="R58" s="15" t="s">
        <v>54</v>
      </c>
      <c r="S58" s="15" t="s">
        <v>54</v>
      </c>
      <c r="T58" s="15" t="s">
        <v>54</v>
      </c>
      <c r="U58" s="15" t="s">
        <v>54</v>
      </c>
      <c r="V58" s="15" t="s">
        <v>55</v>
      </c>
      <c r="W58" s="15" t="s">
        <v>55</v>
      </c>
      <c r="X58" s="15" t="s">
        <v>55</v>
      </c>
      <c r="Y58" s="16" t="s">
        <v>55</v>
      </c>
      <c r="Z58" s="14" t="s">
        <v>54</v>
      </c>
      <c r="AA58" s="15" t="s">
        <v>54</v>
      </c>
      <c r="AB58" s="15" t="s">
        <v>54</v>
      </c>
      <c r="AC58" s="15" t="s">
        <v>54</v>
      </c>
      <c r="AD58" s="15" t="s">
        <v>54</v>
      </c>
      <c r="AE58" s="15" t="s">
        <v>54</v>
      </c>
      <c r="AF58" s="15" t="s">
        <v>54</v>
      </c>
      <c r="AG58" s="15" t="s">
        <v>54</v>
      </c>
      <c r="AH58" s="15" t="s">
        <v>54</v>
      </c>
      <c r="AI58" s="15" t="s">
        <v>54</v>
      </c>
      <c r="AJ58" s="15" t="s">
        <v>58</v>
      </c>
      <c r="AK58" s="16" t="s">
        <v>58</v>
      </c>
    </row>
    <row r="59" spans="1:37">
      <c r="A59" s="22" t="s">
        <v>24</v>
      </c>
      <c r="B59" s="14" t="s">
        <v>54</v>
      </c>
      <c r="C59" s="15" t="s">
        <v>54</v>
      </c>
      <c r="D59" s="15" t="s">
        <v>54</v>
      </c>
      <c r="E59" s="15" t="s">
        <v>54</v>
      </c>
      <c r="F59" s="15" t="s">
        <v>54</v>
      </c>
      <c r="G59" s="15" t="s">
        <v>54</v>
      </c>
      <c r="H59" s="15" t="s">
        <v>54</v>
      </c>
      <c r="I59" s="15" t="s">
        <v>54</v>
      </c>
      <c r="J59" s="15" t="s">
        <v>54</v>
      </c>
      <c r="K59" s="15" t="s">
        <v>54</v>
      </c>
      <c r="L59" s="15" t="s">
        <v>54</v>
      </c>
      <c r="M59" s="16" t="s">
        <v>54</v>
      </c>
      <c r="N59" s="14" t="s">
        <v>54</v>
      </c>
      <c r="O59" s="15" t="s">
        <v>54</v>
      </c>
      <c r="P59" s="15" t="s">
        <v>54</v>
      </c>
      <c r="Q59" s="15" t="s">
        <v>54</v>
      </c>
      <c r="R59" s="15" t="s">
        <v>54</v>
      </c>
      <c r="S59" s="15" t="s">
        <v>54</v>
      </c>
      <c r="T59" s="15" t="s">
        <v>54</v>
      </c>
      <c r="U59" s="15" t="s">
        <v>54</v>
      </c>
      <c r="V59" s="15" t="s">
        <v>54</v>
      </c>
      <c r="W59" s="15" t="s">
        <v>55</v>
      </c>
      <c r="X59" s="15" t="s">
        <v>55</v>
      </c>
      <c r="Y59" s="16" t="s">
        <v>55</v>
      </c>
      <c r="Z59" s="14" t="s">
        <v>54</v>
      </c>
      <c r="AA59" s="15" t="s">
        <v>54</v>
      </c>
      <c r="AB59" s="15" t="s">
        <v>54</v>
      </c>
      <c r="AC59" s="15" t="s">
        <v>54</v>
      </c>
      <c r="AD59" s="15" t="s">
        <v>54</v>
      </c>
      <c r="AE59" s="15" t="s">
        <v>54</v>
      </c>
      <c r="AF59" s="15" t="s">
        <v>54</v>
      </c>
      <c r="AG59" s="15" t="s">
        <v>54</v>
      </c>
      <c r="AH59" s="15" t="s">
        <v>54</v>
      </c>
      <c r="AI59" s="15" t="s">
        <v>54</v>
      </c>
      <c r="AJ59" s="15" t="s">
        <v>58</v>
      </c>
      <c r="AK59" s="16" t="s">
        <v>58</v>
      </c>
    </row>
    <row r="60" spans="1:37">
      <c r="A60" s="22" t="s">
        <v>25</v>
      </c>
      <c r="B60" s="14" t="s">
        <v>54</v>
      </c>
      <c r="C60" s="15" t="s">
        <v>54</v>
      </c>
      <c r="D60" s="15" t="s">
        <v>54</v>
      </c>
      <c r="E60" s="15" t="s">
        <v>54</v>
      </c>
      <c r="F60" s="15" t="s">
        <v>54</v>
      </c>
      <c r="G60" s="15" t="s">
        <v>54</v>
      </c>
      <c r="H60" s="15" t="s">
        <v>54</v>
      </c>
      <c r="I60" s="15" t="s">
        <v>54</v>
      </c>
      <c r="J60" s="15" t="s">
        <v>55</v>
      </c>
      <c r="K60" s="15" t="s">
        <v>55</v>
      </c>
      <c r="L60" s="15" t="s">
        <v>55</v>
      </c>
      <c r="M60" s="16" t="s">
        <v>55</v>
      </c>
      <c r="N60" s="14" t="s">
        <v>54</v>
      </c>
      <c r="O60" s="15" t="s">
        <v>54</v>
      </c>
      <c r="P60" s="15" t="s">
        <v>54</v>
      </c>
      <c r="Q60" s="15" t="s">
        <v>54</v>
      </c>
      <c r="R60" s="15" t="s">
        <v>54</v>
      </c>
      <c r="S60" s="15" t="s">
        <v>54</v>
      </c>
      <c r="T60" s="15" t="s">
        <v>54</v>
      </c>
      <c r="U60" s="15" t="s">
        <v>54</v>
      </c>
      <c r="V60" s="15" t="s">
        <v>54</v>
      </c>
      <c r="W60" s="15" t="s">
        <v>54</v>
      </c>
      <c r="X60" s="15" t="s">
        <v>54</v>
      </c>
      <c r="Y60" s="16" t="s">
        <v>54</v>
      </c>
      <c r="Z60" s="14" t="s">
        <v>54</v>
      </c>
      <c r="AA60" s="15" t="s">
        <v>54</v>
      </c>
      <c r="AB60" s="15" t="s">
        <v>54</v>
      </c>
      <c r="AC60" s="15" t="s">
        <v>54</v>
      </c>
      <c r="AD60" s="15" t="s">
        <v>54</v>
      </c>
      <c r="AE60" s="15" t="s">
        <v>54</v>
      </c>
      <c r="AF60" s="15" t="s">
        <v>54</v>
      </c>
      <c r="AG60" s="15" t="s">
        <v>54</v>
      </c>
      <c r="AH60" s="15" t="s">
        <v>54</v>
      </c>
      <c r="AI60" s="15" t="s">
        <v>54</v>
      </c>
      <c r="AJ60" s="15" t="s">
        <v>54</v>
      </c>
      <c r="AK60" s="16" t="s">
        <v>54</v>
      </c>
    </row>
    <row r="61" spans="1:37">
      <c r="A61" s="22" t="s">
        <v>26</v>
      </c>
      <c r="B61" s="14" t="s">
        <v>54</v>
      </c>
      <c r="C61" s="15" t="s">
        <v>54</v>
      </c>
      <c r="D61" s="15" t="s">
        <v>54</v>
      </c>
      <c r="E61" s="15" t="s">
        <v>54</v>
      </c>
      <c r="F61" s="15" t="s">
        <v>54</v>
      </c>
      <c r="G61" s="15" t="s">
        <v>54</v>
      </c>
      <c r="H61" s="15" t="s">
        <v>54</v>
      </c>
      <c r="I61" s="15" t="s">
        <v>54</v>
      </c>
      <c r="J61" s="15" t="s">
        <v>55</v>
      </c>
      <c r="K61" s="15" t="s">
        <v>55</v>
      </c>
      <c r="L61" s="15" t="s">
        <v>55</v>
      </c>
      <c r="M61" s="16" t="s">
        <v>55</v>
      </c>
      <c r="N61" s="14" t="s">
        <v>54</v>
      </c>
      <c r="O61" s="15" t="s">
        <v>54</v>
      </c>
      <c r="P61" s="15" t="s">
        <v>54</v>
      </c>
      <c r="Q61" s="15" t="s">
        <v>54</v>
      </c>
      <c r="R61" s="15" t="s">
        <v>54</v>
      </c>
      <c r="S61" s="15" t="s">
        <v>54</v>
      </c>
      <c r="T61" s="15" t="s">
        <v>54</v>
      </c>
      <c r="U61" s="15" t="s">
        <v>54</v>
      </c>
      <c r="V61" s="15" t="s">
        <v>54</v>
      </c>
      <c r="W61" s="15" t="s">
        <v>54</v>
      </c>
      <c r="X61" s="15" t="s">
        <v>54</v>
      </c>
      <c r="Y61" s="16" t="s">
        <v>54</v>
      </c>
      <c r="Z61" s="14" t="s">
        <v>54</v>
      </c>
      <c r="AA61" s="15" t="s">
        <v>54</v>
      </c>
      <c r="AB61" s="15" t="s">
        <v>54</v>
      </c>
      <c r="AC61" s="15" t="s">
        <v>54</v>
      </c>
      <c r="AD61" s="15" t="s">
        <v>54</v>
      </c>
      <c r="AE61" s="15" t="s">
        <v>54</v>
      </c>
      <c r="AF61" s="15" t="s">
        <v>54</v>
      </c>
      <c r="AG61" s="15" t="s">
        <v>54</v>
      </c>
      <c r="AH61" s="15" t="s">
        <v>54</v>
      </c>
      <c r="AI61" s="15" t="s">
        <v>54</v>
      </c>
      <c r="AJ61" s="15" t="s">
        <v>54</v>
      </c>
      <c r="AK61" s="16" t="s">
        <v>54</v>
      </c>
    </row>
    <row r="62" spans="1:37">
      <c r="A62" s="22" t="s">
        <v>27</v>
      </c>
      <c r="B62" s="14" t="s">
        <v>54</v>
      </c>
      <c r="C62" s="15" t="s">
        <v>54</v>
      </c>
      <c r="D62" s="15" t="s">
        <v>54</v>
      </c>
      <c r="E62" s="15" t="s">
        <v>54</v>
      </c>
      <c r="F62" s="15" t="s">
        <v>54</v>
      </c>
      <c r="G62" s="15" t="s">
        <v>54</v>
      </c>
      <c r="H62" s="15" t="s">
        <v>54</v>
      </c>
      <c r="I62" s="15" t="s">
        <v>54</v>
      </c>
      <c r="J62" s="15" t="s">
        <v>54</v>
      </c>
      <c r="K62" s="15" t="s">
        <v>54</v>
      </c>
      <c r="L62" s="15" t="s">
        <v>54</v>
      </c>
      <c r="M62" s="16" t="s">
        <v>54</v>
      </c>
      <c r="N62" s="14" t="s">
        <v>54</v>
      </c>
      <c r="O62" s="15" t="s">
        <v>54</v>
      </c>
      <c r="P62" s="15" t="s">
        <v>54</v>
      </c>
      <c r="Q62" s="15" t="s">
        <v>54</v>
      </c>
      <c r="R62" s="15" t="s">
        <v>54</v>
      </c>
      <c r="S62" s="15" t="s">
        <v>54</v>
      </c>
      <c r="T62" s="15" t="s">
        <v>55</v>
      </c>
      <c r="U62" s="15" t="s">
        <v>55</v>
      </c>
      <c r="V62" s="15" t="s">
        <v>55</v>
      </c>
      <c r="W62" s="15" t="s">
        <v>55</v>
      </c>
      <c r="X62" s="15" t="s">
        <v>55</v>
      </c>
      <c r="Y62" s="16" t="s">
        <v>55</v>
      </c>
      <c r="Z62" s="14" t="s">
        <v>54</v>
      </c>
      <c r="AA62" s="15" t="s">
        <v>54</v>
      </c>
      <c r="AB62" s="15" t="s">
        <v>54</v>
      </c>
      <c r="AC62" s="15" t="s">
        <v>54</v>
      </c>
      <c r="AD62" s="15" t="s">
        <v>54</v>
      </c>
      <c r="AE62" s="15" t="s">
        <v>54</v>
      </c>
      <c r="AF62" s="15" t="s">
        <v>54</v>
      </c>
      <c r="AG62" s="15" t="s">
        <v>54</v>
      </c>
      <c r="AH62" s="15" t="s">
        <v>54</v>
      </c>
      <c r="AI62" s="15" t="s">
        <v>54</v>
      </c>
      <c r="AJ62" s="15" t="s">
        <v>54</v>
      </c>
      <c r="AK62" s="16" t="s">
        <v>54</v>
      </c>
    </row>
    <row r="63" spans="1:37">
      <c r="A63" s="22" t="s">
        <v>28</v>
      </c>
      <c r="B63" s="14" t="s">
        <v>54</v>
      </c>
      <c r="C63" s="15" t="s">
        <v>54</v>
      </c>
      <c r="D63" s="15" t="s">
        <v>54</v>
      </c>
      <c r="E63" s="15" t="s">
        <v>54</v>
      </c>
      <c r="F63" s="15" t="s">
        <v>54</v>
      </c>
      <c r="G63" s="15" t="s">
        <v>54</v>
      </c>
      <c r="H63" s="15" t="s">
        <v>54</v>
      </c>
      <c r="I63" s="15" t="s">
        <v>54</v>
      </c>
      <c r="J63" s="15" t="s">
        <v>55</v>
      </c>
      <c r="K63" s="15" t="s">
        <v>55</v>
      </c>
      <c r="L63" s="15" t="s">
        <v>55</v>
      </c>
      <c r="M63" s="16" t="s">
        <v>55</v>
      </c>
      <c r="N63" s="14" t="s">
        <v>54</v>
      </c>
      <c r="O63" s="15" t="s">
        <v>54</v>
      </c>
      <c r="P63" s="15" t="s">
        <v>54</v>
      </c>
      <c r="Q63" s="15" t="s">
        <v>54</v>
      </c>
      <c r="R63" s="15" t="s">
        <v>54</v>
      </c>
      <c r="S63" s="15" t="s">
        <v>54</v>
      </c>
      <c r="T63" s="15" t="s">
        <v>54</v>
      </c>
      <c r="U63" s="15" t="s">
        <v>54</v>
      </c>
      <c r="V63" s="15" t="s">
        <v>54</v>
      </c>
      <c r="W63" s="15" t="s">
        <v>54</v>
      </c>
      <c r="X63" s="15" t="s">
        <v>54</v>
      </c>
      <c r="Y63" s="16" t="s">
        <v>54</v>
      </c>
      <c r="Z63" s="14" t="s">
        <v>54</v>
      </c>
      <c r="AA63" s="15" t="s">
        <v>54</v>
      </c>
      <c r="AB63" s="15" t="s">
        <v>54</v>
      </c>
      <c r="AC63" s="15" t="s">
        <v>54</v>
      </c>
      <c r="AD63" s="15" t="s">
        <v>54</v>
      </c>
      <c r="AE63" s="15" t="s">
        <v>54</v>
      </c>
      <c r="AF63" s="15" t="s">
        <v>54</v>
      </c>
      <c r="AG63" s="15" t="s">
        <v>54</v>
      </c>
      <c r="AH63" s="15" t="s">
        <v>54</v>
      </c>
      <c r="AI63" s="15" t="s">
        <v>54</v>
      </c>
      <c r="AJ63" s="15" t="s">
        <v>54</v>
      </c>
      <c r="AK63" s="16" t="s">
        <v>54</v>
      </c>
    </row>
    <row r="64" spans="1:37">
      <c r="A64" s="22" t="s">
        <v>29</v>
      </c>
      <c r="B64" s="14" t="s">
        <v>54</v>
      </c>
      <c r="C64" s="15" t="s">
        <v>54</v>
      </c>
      <c r="D64" s="15" t="s">
        <v>54</v>
      </c>
      <c r="E64" s="15" t="s">
        <v>54</v>
      </c>
      <c r="F64" s="15" t="s">
        <v>54</v>
      </c>
      <c r="G64" s="15" t="s">
        <v>54</v>
      </c>
      <c r="H64" s="15" t="s">
        <v>54</v>
      </c>
      <c r="I64" s="15" t="s">
        <v>54</v>
      </c>
      <c r="J64" s="15" t="s">
        <v>55</v>
      </c>
      <c r="K64" s="15" t="s">
        <v>55</v>
      </c>
      <c r="L64" s="15" t="s">
        <v>55</v>
      </c>
      <c r="M64" s="16" t="s">
        <v>55</v>
      </c>
      <c r="N64" s="14" t="s">
        <v>54</v>
      </c>
      <c r="O64" s="15" t="s">
        <v>54</v>
      </c>
      <c r="P64" s="15" t="s">
        <v>54</v>
      </c>
      <c r="Q64" s="15" t="s">
        <v>54</v>
      </c>
      <c r="R64" s="15" t="s">
        <v>54</v>
      </c>
      <c r="S64" s="15" t="s">
        <v>54</v>
      </c>
      <c r="T64" s="15" t="s">
        <v>54</v>
      </c>
      <c r="U64" s="15" t="s">
        <v>54</v>
      </c>
      <c r="V64" s="15" t="s">
        <v>54</v>
      </c>
      <c r="W64" s="15" t="s">
        <v>54</v>
      </c>
      <c r="X64" s="15" t="s">
        <v>54</v>
      </c>
      <c r="Y64" s="16" t="s">
        <v>54</v>
      </c>
      <c r="Z64" s="14" t="s">
        <v>54</v>
      </c>
      <c r="AA64" s="15" t="s">
        <v>54</v>
      </c>
      <c r="AB64" s="15" t="s">
        <v>54</v>
      </c>
      <c r="AC64" s="15" t="s">
        <v>54</v>
      </c>
      <c r="AD64" s="15" t="s">
        <v>54</v>
      </c>
      <c r="AE64" s="15" t="s">
        <v>54</v>
      </c>
      <c r="AF64" s="15" t="s">
        <v>54</v>
      </c>
      <c r="AG64" s="15" t="s">
        <v>54</v>
      </c>
      <c r="AH64" s="15" t="s">
        <v>54</v>
      </c>
      <c r="AI64" s="15" t="s">
        <v>54</v>
      </c>
      <c r="AJ64" s="15" t="s">
        <v>54</v>
      </c>
      <c r="AK64" s="16" t="s">
        <v>54</v>
      </c>
    </row>
    <row r="65" spans="1:37">
      <c r="A65" s="22" t="s">
        <v>30</v>
      </c>
      <c r="B65" s="14" t="s">
        <v>54</v>
      </c>
      <c r="C65" s="15" t="s">
        <v>54</v>
      </c>
      <c r="D65" s="15" t="s">
        <v>54</v>
      </c>
      <c r="E65" s="15" t="s">
        <v>54</v>
      </c>
      <c r="F65" s="15" t="s">
        <v>54</v>
      </c>
      <c r="G65" s="15" t="s">
        <v>54</v>
      </c>
      <c r="H65" s="15" t="s">
        <v>54</v>
      </c>
      <c r="I65" s="15" t="s">
        <v>54</v>
      </c>
      <c r="J65" s="15" t="s">
        <v>54</v>
      </c>
      <c r="K65" s="15" t="s">
        <v>54</v>
      </c>
      <c r="L65" s="15" t="s">
        <v>54</v>
      </c>
      <c r="M65" s="16" t="s">
        <v>54</v>
      </c>
      <c r="N65" s="14" t="s">
        <v>54</v>
      </c>
      <c r="O65" s="15" t="s">
        <v>54</v>
      </c>
      <c r="P65" s="15" t="s">
        <v>54</v>
      </c>
      <c r="Q65" s="15" t="s">
        <v>54</v>
      </c>
      <c r="R65" s="15" t="s">
        <v>54</v>
      </c>
      <c r="S65" s="15" t="s">
        <v>54</v>
      </c>
      <c r="T65" s="15" t="s">
        <v>54</v>
      </c>
      <c r="U65" s="15" t="s">
        <v>54</v>
      </c>
      <c r="V65" s="15" t="s">
        <v>54</v>
      </c>
      <c r="W65" s="15" t="s">
        <v>54</v>
      </c>
      <c r="X65" s="15" t="s">
        <v>56</v>
      </c>
      <c r="Y65" s="16" t="s">
        <v>56</v>
      </c>
      <c r="Z65" s="14" t="s">
        <v>54</v>
      </c>
      <c r="AA65" s="15" t="s">
        <v>54</v>
      </c>
      <c r="AB65" s="15" t="s">
        <v>54</v>
      </c>
      <c r="AC65" s="15" t="s">
        <v>54</v>
      </c>
      <c r="AD65" s="15" t="s">
        <v>54</v>
      </c>
      <c r="AE65" s="15" t="s">
        <v>54</v>
      </c>
      <c r="AF65" s="15" t="s">
        <v>54</v>
      </c>
      <c r="AG65" s="15" t="s">
        <v>54</v>
      </c>
      <c r="AH65" s="15" t="s">
        <v>54</v>
      </c>
      <c r="AI65" s="15" t="s">
        <v>54</v>
      </c>
      <c r="AJ65" s="15" t="s">
        <v>54</v>
      </c>
      <c r="AK65" s="16" t="s">
        <v>54</v>
      </c>
    </row>
    <row r="66" spans="1:37">
      <c r="A66" s="22" t="s">
        <v>31</v>
      </c>
      <c r="B66" s="14" t="s">
        <v>54</v>
      </c>
      <c r="C66" s="15" t="s">
        <v>54</v>
      </c>
      <c r="D66" s="15" t="s">
        <v>54</v>
      </c>
      <c r="E66" s="15" t="s">
        <v>54</v>
      </c>
      <c r="F66" s="15" t="s">
        <v>59</v>
      </c>
      <c r="G66" s="15" t="s">
        <v>59</v>
      </c>
      <c r="H66" s="15" t="s">
        <v>59</v>
      </c>
      <c r="I66" s="15" t="s">
        <v>59</v>
      </c>
      <c r="J66" s="15" t="s">
        <v>59</v>
      </c>
      <c r="K66" s="15" t="s">
        <v>59</v>
      </c>
      <c r="L66" s="15" t="s">
        <v>59</v>
      </c>
      <c r="M66" s="16" t="s">
        <v>59</v>
      </c>
      <c r="N66" s="14" t="s">
        <v>54</v>
      </c>
      <c r="O66" s="15" t="s">
        <v>54</v>
      </c>
      <c r="P66" s="15" t="s">
        <v>54</v>
      </c>
      <c r="Q66" s="15" t="s">
        <v>54</v>
      </c>
      <c r="R66" s="15" t="s">
        <v>54</v>
      </c>
      <c r="S66" s="15" t="s">
        <v>54</v>
      </c>
      <c r="T66" s="15" t="s">
        <v>54</v>
      </c>
      <c r="U66" s="15" t="s">
        <v>54</v>
      </c>
      <c r="V66" s="15" t="s">
        <v>54</v>
      </c>
      <c r="W66" s="15" t="s">
        <v>54</v>
      </c>
      <c r="X66" s="15" t="s">
        <v>54</v>
      </c>
      <c r="Y66" s="16" t="s">
        <v>54</v>
      </c>
      <c r="Z66" s="14" t="s">
        <v>54</v>
      </c>
      <c r="AA66" s="15" t="s">
        <v>54</v>
      </c>
      <c r="AB66" s="15" t="s">
        <v>54</v>
      </c>
      <c r="AC66" s="15" t="s">
        <v>54</v>
      </c>
      <c r="AD66" s="15" t="s">
        <v>54</v>
      </c>
      <c r="AE66" s="15" t="s">
        <v>54</v>
      </c>
      <c r="AF66" s="15" t="s">
        <v>54</v>
      </c>
      <c r="AG66" s="15" t="s">
        <v>54</v>
      </c>
      <c r="AH66" s="15" t="s">
        <v>54</v>
      </c>
      <c r="AI66" s="15" t="s">
        <v>54</v>
      </c>
      <c r="AJ66" s="15" t="s">
        <v>54</v>
      </c>
      <c r="AK66" s="16" t="s">
        <v>54</v>
      </c>
    </row>
    <row r="67" spans="1:37">
      <c r="A67" s="22" t="s">
        <v>32</v>
      </c>
      <c r="B67" s="14" t="s">
        <v>54</v>
      </c>
      <c r="C67" s="15" t="s">
        <v>54</v>
      </c>
      <c r="D67" s="15" t="s">
        <v>54</v>
      </c>
      <c r="E67" s="15" t="s">
        <v>54</v>
      </c>
      <c r="F67" s="15" t="s">
        <v>59</v>
      </c>
      <c r="G67" s="15" t="s">
        <v>59</v>
      </c>
      <c r="H67" s="15" t="s">
        <v>59</v>
      </c>
      <c r="I67" s="15" t="s">
        <v>59</v>
      </c>
      <c r="J67" s="15" t="s">
        <v>59</v>
      </c>
      <c r="K67" s="15" t="s">
        <v>59</v>
      </c>
      <c r="L67" s="15" t="s">
        <v>59</v>
      </c>
      <c r="M67" s="16" t="s">
        <v>59</v>
      </c>
      <c r="N67" s="14" t="s">
        <v>54</v>
      </c>
      <c r="O67" s="15" t="s">
        <v>54</v>
      </c>
      <c r="P67" s="15" t="s">
        <v>54</v>
      </c>
      <c r="Q67" s="15" t="s">
        <v>54</v>
      </c>
      <c r="R67" s="15" t="s">
        <v>54</v>
      </c>
      <c r="S67" s="15" t="s">
        <v>54</v>
      </c>
      <c r="T67" s="15" t="s">
        <v>54</v>
      </c>
      <c r="U67" s="15" t="s">
        <v>54</v>
      </c>
      <c r="V67" s="15" t="s">
        <v>54</v>
      </c>
      <c r="W67" s="15" t="s">
        <v>54</v>
      </c>
      <c r="X67" s="15" t="s">
        <v>54</v>
      </c>
      <c r="Y67" s="16" t="s">
        <v>54</v>
      </c>
      <c r="Z67" s="14" t="s">
        <v>54</v>
      </c>
      <c r="AA67" s="15" t="s">
        <v>54</v>
      </c>
      <c r="AB67" s="15" t="s">
        <v>54</v>
      </c>
      <c r="AC67" s="15" t="s">
        <v>54</v>
      </c>
      <c r="AD67" s="15" t="s">
        <v>54</v>
      </c>
      <c r="AE67" s="15" t="s">
        <v>54</v>
      </c>
      <c r="AF67" s="15" t="s">
        <v>54</v>
      </c>
      <c r="AG67" s="15" t="s">
        <v>54</v>
      </c>
      <c r="AH67" s="15" t="s">
        <v>54</v>
      </c>
      <c r="AI67" s="15" t="s">
        <v>54</v>
      </c>
      <c r="AJ67" s="15" t="s">
        <v>54</v>
      </c>
      <c r="AK67" s="16" t="s">
        <v>54</v>
      </c>
    </row>
    <row r="68" spans="1:37">
      <c r="A68" s="22" t="s">
        <v>33</v>
      </c>
      <c r="B68" s="14" t="s">
        <v>54</v>
      </c>
      <c r="C68" s="15" t="s">
        <v>54</v>
      </c>
      <c r="D68" s="15" t="s">
        <v>54</v>
      </c>
      <c r="E68" s="15" t="s">
        <v>54</v>
      </c>
      <c r="F68" s="15" t="s">
        <v>59</v>
      </c>
      <c r="G68" s="15" t="s">
        <v>59</v>
      </c>
      <c r="H68" s="15" t="s">
        <v>59</v>
      </c>
      <c r="I68" s="15" t="s">
        <v>59</v>
      </c>
      <c r="J68" s="15" t="s">
        <v>59</v>
      </c>
      <c r="K68" s="15" t="s">
        <v>59</v>
      </c>
      <c r="L68" s="15" t="s">
        <v>59</v>
      </c>
      <c r="M68" s="16" t="s">
        <v>59</v>
      </c>
      <c r="N68" s="14" t="s">
        <v>54</v>
      </c>
      <c r="O68" s="15" t="s">
        <v>54</v>
      </c>
      <c r="P68" s="15" t="s">
        <v>54</v>
      </c>
      <c r="Q68" s="15" t="s">
        <v>54</v>
      </c>
      <c r="R68" s="15" t="s">
        <v>54</v>
      </c>
      <c r="S68" s="15" t="s">
        <v>54</v>
      </c>
      <c r="T68" s="15" t="s">
        <v>54</v>
      </c>
      <c r="U68" s="15" t="s">
        <v>54</v>
      </c>
      <c r="V68" s="15" t="s">
        <v>54</v>
      </c>
      <c r="W68" s="15" t="s">
        <v>54</v>
      </c>
      <c r="X68" s="15" t="s">
        <v>54</v>
      </c>
      <c r="Y68" s="16" t="s">
        <v>54</v>
      </c>
      <c r="Z68" s="14" t="s">
        <v>54</v>
      </c>
      <c r="AA68" s="15" t="s">
        <v>54</v>
      </c>
      <c r="AB68" s="15" t="s">
        <v>54</v>
      </c>
      <c r="AC68" s="15" t="s">
        <v>54</v>
      </c>
      <c r="AD68" s="15" t="s">
        <v>54</v>
      </c>
      <c r="AE68" s="15" t="s">
        <v>54</v>
      </c>
      <c r="AF68" s="15" t="s">
        <v>54</v>
      </c>
      <c r="AG68" s="15" t="s">
        <v>54</v>
      </c>
      <c r="AH68" s="15" t="s">
        <v>54</v>
      </c>
      <c r="AI68" s="15" t="s">
        <v>54</v>
      </c>
      <c r="AJ68" s="15" t="s">
        <v>54</v>
      </c>
      <c r="AK68" s="16" t="s">
        <v>54</v>
      </c>
    </row>
    <row r="69" spans="1:37">
      <c r="A69" s="23" t="s">
        <v>34</v>
      </c>
      <c r="B69" s="24" t="s">
        <v>54</v>
      </c>
      <c r="C69" s="25" t="s">
        <v>54</v>
      </c>
      <c r="D69" s="25" t="s">
        <v>54</v>
      </c>
      <c r="E69" s="25" t="s">
        <v>54</v>
      </c>
      <c r="F69" s="25" t="s">
        <v>54</v>
      </c>
      <c r="G69" s="25" t="s">
        <v>54</v>
      </c>
      <c r="H69" s="25" t="s">
        <v>54</v>
      </c>
      <c r="I69" s="25" t="s">
        <v>54</v>
      </c>
      <c r="J69" s="25" t="s">
        <v>54</v>
      </c>
      <c r="K69" s="25" t="s">
        <v>54</v>
      </c>
      <c r="L69" s="25" t="s">
        <v>54</v>
      </c>
      <c r="M69" s="26" t="s">
        <v>54</v>
      </c>
      <c r="N69" s="24" t="s">
        <v>54</v>
      </c>
      <c r="O69" s="25" t="s">
        <v>54</v>
      </c>
      <c r="P69" s="25" t="s">
        <v>54</v>
      </c>
      <c r="Q69" s="25" t="s">
        <v>54</v>
      </c>
      <c r="R69" s="25" t="s">
        <v>54</v>
      </c>
      <c r="S69" s="25" t="s">
        <v>54</v>
      </c>
      <c r="T69" s="25" t="s">
        <v>54</v>
      </c>
      <c r="U69" s="25" t="s">
        <v>54</v>
      </c>
      <c r="V69" s="25" t="s">
        <v>54</v>
      </c>
      <c r="W69" s="25" t="s">
        <v>54</v>
      </c>
      <c r="X69" s="25" t="s">
        <v>54</v>
      </c>
      <c r="Y69" s="26" t="s">
        <v>54</v>
      </c>
      <c r="Z69" s="24" t="s">
        <v>54</v>
      </c>
      <c r="AA69" s="25" t="s">
        <v>54</v>
      </c>
      <c r="AB69" s="25" t="s">
        <v>54</v>
      </c>
      <c r="AC69" s="25" t="s">
        <v>54</v>
      </c>
      <c r="AD69" s="25" t="s">
        <v>54</v>
      </c>
      <c r="AE69" s="25" t="s">
        <v>57</v>
      </c>
      <c r="AF69" s="25" t="s">
        <v>57</v>
      </c>
      <c r="AG69" s="25" t="s">
        <v>57</v>
      </c>
      <c r="AH69" s="25" t="s">
        <v>57</v>
      </c>
      <c r="AI69" s="25" t="s">
        <v>57</v>
      </c>
      <c r="AJ69" s="25" t="s">
        <v>57</v>
      </c>
      <c r="AK69" s="26" t="s">
        <v>57</v>
      </c>
    </row>
  </sheetData>
  <mergeCells count="3">
    <mergeCell ref="B7:M7"/>
    <mergeCell ref="N7:Y7"/>
    <mergeCell ref="Z7:AK7"/>
  </mergeCells>
  <pageMargins left="0.7" right="0.7" top="0.75" bottom="0.75" header="0.3" footer="0.3"/>
  <pageSetup scale="2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46"/>
  <sheetViews>
    <sheetView zoomScale="80" zoomScaleNormal="80" workbookViewId="0"/>
  </sheetViews>
  <sheetFormatPr defaultRowHeight="15"/>
  <cols>
    <col min="1" max="1" width="32" style="4" customWidth="1"/>
    <col min="2" max="17" width="10.5703125" style="4" bestFit="1" customWidth="1"/>
    <col min="18" max="18" width="10.140625" style="4" bestFit="1" customWidth="1"/>
    <col min="19" max="25" width="10.5703125" style="4" bestFit="1" customWidth="1"/>
    <col min="26" max="37" width="10.5703125" style="18" bestFit="1" customWidth="1"/>
    <col min="38" max="16384" width="9.140625" style="4"/>
  </cols>
  <sheetData>
    <row r="1" spans="1:37" s="7" customFormat="1">
      <c r="A1" s="5" t="s">
        <v>76</v>
      </c>
      <c r="B1" s="6">
        <f>ROUND(AVERAGE(B4,N4),3)</f>
        <v>1.054</v>
      </c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</row>
    <row r="2" spans="1:37" s="7" customFormat="1">
      <c r="A2" s="5" t="s">
        <v>77</v>
      </c>
      <c r="B2" s="6">
        <f>ROUND(AVERAGE(B5,N5),3)</f>
        <v>1.056</v>
      </c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</row>
    <row r="3" spans="1:37" s="7" customFormat="1"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</row>
    <row r="4" spans="1:37" s="7" customFormat="1">
      <c r="A4" s="5" t="s">
        <v>78</v>
      </c>
      <c r="B4" s="6">
        <f>AVERAGE(F29:K29)/AVERAGE(B29:E29,L29:M29)</f>
        <v>1.0616646379527275</v>
      </c>
      <c r="N4" s="6">
        <f>AVERAGE(R29:W29)/AVERAGE(N29:Q29,X29:Y29)</f>
        <v>1.0464851065496794</v>
      </c>
      <c r="Z4" s="6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</row>
    <row r="5" spans="1:37" s="7" customFormat="1">
      <c r="A5" s="5" t="s">
        <v>79</v>
      </c>
      <c r="B5" s="6">
        <f>AVERAGE(F13:K13)/AVERAGE(B13:E13,L13:M13)</f>
        <v>1.0641750178858642</v>
      </c>
      <c r="N5" s="6">
        <f>AVERAGE(R13:W13)/AVERAGE(N13:Q13,X13:Y13)</f>
        <v>1.0471590539764872</v>
      </c>
      <c r="Z5" s="6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</row>
    <row r="6" spans="1:37" s="7" customFormat="1">
      <c r="A6" s="5"/>
      <c r="B6" s="6"/>
      <c r="N6" s="6"/>
      <c r="Z6" s="6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</row>
    <row r="7" spans="1:37" s="7" customFormat="1">
      <c r="A7" s="55" t="s">
        <v>0</v>
      </c>
      <c r="B7" s="84" t="s">
        <v>1</v>
      </c>
      <c r="C7" s="85"/>
      <c r="D7" s="85"/>
      <c r="E7" s="85"/>
      <c r="F7" s="85"/>
      <c r="G7" s="85"/>
      <c r="H7" s="85"/>
      <c r="I7" s="85"/>
      <c r="J7" s="85"/>
      <c r="K7" s="85"/>
      <c r="L7" s="85"/>
      <c r="M7" s="86"/>
      <c r="N7" s="84" t="s">
        <v>2</v>
      </c>
      <c r="O7" s="87"/>
      <c r="P7" s="87"/>
      <c r="Q7" s="87"/>
      <c r="R7" s="87"/>
      <c r="S7" s="87"/>
      <c r="T7" s="87"/>
      <c r="U7" s="87"/>
      <c r="V7" s="87"/>
      <c r="W7" s="87"/>
      <c r="X7" s="87"/>
      <c r="Y7" s="88"/>
      <c r="Z7" s="89" t="s">
        <v>3</v>
      </c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1"/>
    </row>
    <row r="8" spans="1:37" s="7" customFormat="1">
      <c r="A8" s="56" t="s">
        <v>36</v>
      </c>
      <c r="B8" s="59">
        <v>42522</v>
      </c>
      <c r="C8" s="54">
        <v>42522</v>
      </c>
      <c r="D8" s="54">
        <v>42522</v>
      </c>
      <c r="E8" s="54">
        <v>42491</v>
      </c>
      <c r="F8" s="54">
        <v>42461</v>
      </c>
      <c r="G8" s="54">
        <v>42430</v>
      </c>
      <c r="H8" s="54">
        <v>42401</v>
      </c>
      <c r="I8" s="54">
        <v>42370</v>
      </c>
      <c r="J8" s="54">
        <v>42339</v>
      </c>
      <c r="K8" s="54">
        <v>42309</v>
      </c>
      <c r="L8" s="54">
        <v>42278</v>
      </c>
      <c r="M8" s="60">
        <v>42248</v>
      </c>
      <c r="N8" s="59">
        <v>42217</v>
      </c>
      <c r="O8" s="54">
        <v>42186</v>
      </c>
      <c r="P8" s="54">
        <v>42156</v>
      </c>
      <c r="Q8" s="54">
        <v>42125</v>
      </c>
      <c r="R8" s="54">
        <v>42095</v>
      </c>
      <c r="S8" s="54">
        <v>42064</v>
      </c>
      <c r="T8" s="54">
        <v>42036</v>
      </c>
      <c r="U8" s="54">
        <v>42005</v>
      </c>
      <c r="V8" s="54">
        <v>41974</v>
      </c>
      <c r="W8" s="54">
        <v>41944</v>
      </c>
      <c r="X8" s="54">
        <v>41913</v>
      </c>
      <c r="Y8" s="60">
        <v>41883</v>
      </c>
      <c r="Z8" s="59">
        <v>41852</v>
      </c>
      <c r="AA8" s="54">
        <v>41821</v>
      </c>
      <c r="AB8" s="54">
        <v>41791</v>
      </c>
      <c r="AC8" s="54">
        <v>41760</v>
      </c>
      <c r="AD8" s="54">
        <v>41730</v>
      </c>
      <c r="AE8" s="54">
        <v>41699</v>
      </c>
      <c r="AF8" s="54">
        <v>41671</v>
      </c>
      <c r="AG8" s="54">
        <v>41640</v>
      </c>
      <c r="AH8" s="54">
        <v>41609</v>
      </c>
      <c r="AI8" s="54">
        <v>41579</v>
      </c>
      <c r="AJ8" s="54">
        <v>41548</v>
      </c>
      <c r="AK8" s="60">
        <v>41518</v>
      </c>
    </row>
    <row r="9" spans="1:37">
      <c r="A9" s="57" t="s">
        <v>5</v>
      </c>
      <c r="B9" s="9">
        <v>7.9299999999999995E-2</v>
      </c>
      <c r="C9" s="10">
        <v>7.9299999999999995E-2</v>
      </c>
      <c r="D9" s="10">
        <v>7.9299999999999995E-2</v>
      </c>
      <c r="E9" s="10">
        <v>7.9299999999999995E-2</v>
      </c>
      <c r="F9" s="10">
        <v>8.4500000000000006E-2</v>
      </c>
      <c r="G9" s="10">
        <v>8.4500000000000006E-2</v>
      </c>
      <c r="H9" s="10">
        <v>8.4500000000000006E-2</v>
      </c>
      <c r="I9" s="10">
        <v>8.4500000000000006E-2</v>
      </c>
      <c r="J9" s="10">
        <v>8.4500000000000006E-2</v>
      </c>
      <c r="K9" s="10">
        <v>8.4500000000000006E-2</v>
      </c>
      <c r="L9" s="10">
        <v>5.7700000000000001E-2</v>
      </c>
      <c r="M9" s="11">
        <v>5.7700000000000001E-2</v>
      </c>
      <c r="N9" s="9">
        <v>5.7700000000000001E-2</v>
      </c>
      <c r="O9" s="10">
        <v>5.7700000000000001E-2</v>
      </c>
      <c r="P9" s="10">
        <v>5.7700000000000001E-2</v>
      </c>
      <c r="Q9" s="10">
        <v>5.7700000000000001E-2</v>
      </c>
      <c r="R9" s="10">
        <v>5.2600000000000001E-2</v>
      </c>
      <c r="S9" s="10">
        <v>5.2600000000000001E-2</v>
      </c>
      <c r="T9" s="10">
        <v>5.2600000000000001E-2</v>
      </c>
      <c r="U9" s="10">
        <v>5.2600000000000001E-2</v>
      </c>
      <c r="V9" s="10">
        <v>5.2600000000000001E-2</v>
      </c>
      <c r="W9" s="10">
        <v>5.2600000000000001E-2</v>
      </c>
      <c r="X9" s="10">
        <v>5.8700000000000002E-2</v>
      </c>
      <c r="Y9" s="11">
        <v>5.8700000000000002E-2</v>
      </c>
      <c r="Z9" s="9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1"/>
    </row>
    <row r="10" spans="1:37">
      <c r="A10" s="51" t="s">
        <v>6</v>
      </c>
      <c r="B10" s="12">
        <v>13742.8</v>
      </c>
      <c r="C10" s="1">
        <v>13742.8</v>
      </c>
      <c r="D10" s="1">
        <v>13742.8</v>
      </c>
      <c r="E10" s="1">
        <v>13742.800000000001</v>
      </c>
      <c r="F10" s="1">
        <v>14812.8</v>
      </c>
      <c r="G10" s="1">
        <v>14808.2</v>
      </c>
      <c r="H10" s="1">
        <v>14807.9</v>
      </c>
      <c r="I10" s="1">
        <v>14806.300000000001</v>
      </c>
      <c r="J10" s="1">
        <v>14782.7</v>
      </c>
      <c r="K10" s="1">
        <v>14793.300000000001</v>
      </c>
      <c r="L10" s="1">
        <v>14263.6</v>
      </c>
      <c r="M10" s="13">
        <v>14283.7</v>
      </c>
      <c r="N10" s="12">
        <v>14254.599999999999</v>
      </c>
      <c r="O10" s="1">
        <v>14275.1</v>
      </c>
      <c r="P10" s="1">
        <v>13896.599999999999</v>
      </c>
      <c r="Q10" s="1">
        <v>13858.8</v>
      </c>
      <c r="R10" s="1">
        <v>14919.099999999999</v>
      </c>
      <c r="S10" s="1">
        <v>14898.8</v>
      </c>
      <c r="T10" s="1">
        <v>14746.3</v>
      </c>
      <c r="U10" s="1">
        <v>14746.3</v>
      </c>
      <c r="V10" s="1">
        <v>14591.9</v>
      </c>
      <c r="W10" s="1">
        <v>14442.8</v>
      </c>
      <c r="X10" s="1">
        <v>13325.8</v>
      </c>
      <c r="Y10" s="13">
        <v>13275.7</v>
      </c>
      <c r="Z10" s="12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3"/>
    </row>
    <row r="11" spans="1:37">
      <c r="A11" s="51" t="s">
        <v>7</v>
      </c>
      <c r="B11" s="12">
        <v>443.4</v>
      </c>
      <c r="C11" s="1">
        <v>443.4</v>
      </c>
      <c r="D11" s="1">
        <v>443.4</v>
      </c>
      <c r="E11" s="1">
        <v>436.2</v>
      </c>
      <c r="F11" s="1">
        <v>308.10000000000002</v>
      </c>
      <c r="G11" s="1">
        <v>292.3</v>
      </c>
      <c r="H11" s="1">
        <v>291.39999999999998</v>
      </c>
      <c r="I11" s="1">
        <v>292.39999999999998</v>
      </c>
      <c r="J11" s="1">
        <v>286.5</v>
      </c>
      <c r="K11" s="1">
        <v>275.7</v>
      </c>
      <c r="L11" s="1">
        <v>499.79999999999995</v>
      </c>
      <c r="M11" s="13">
        <v>471.7</v>
      </c>
      <c r="N11" s="12">
        <v>461.3</v>
      </c>
      <c r="O11" s="1">
        <v>459</v>
      </c>
      <c r="P11" s="1">
        <v>455.9</v>
      </c>
      <c r="Q11" s="1">
        <v>438.6</v>
      </c>
      <c r="R11" s="1">
        <v>286.10000000000002</v>
      </c>
      <c r="S11" s="1">
        <v>289.2</v>
      </c>
      <c r="T11" s="1">
        <v>288.10000000000002</v>
      </c>
      <c r="U11" s="1">
        <v>284.7</v>
      </c>
      <c r="V11" s="1">
        <v>280.5</v>
      </c>
      <c r="W11" s="1">
        <v>274.7</v>
      </c>
      <c r="X11" s="1">
        <v>417.9</v>
      </c>
      <c r="Y11" s="13">
        <v>381.9</v>
      </c>
      <c r="Z11" s="12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3"/>
    </row>
    <row r="12" spans="1:37">
      <c r="A12" s="53" t="s">
        <v>88</v>
      </c>
      <c r="B12" s="31">
        <f>SUM(B10:B11)</f>
        <v>14186.199999999999</v>
      </c>
      <c r="C12" s="32">
        <f t="shared" ref="C12:Y12" si="0">SUM(C10:C11)</f>
        <v>14186.199999999999</v>
      </c>
      <c r="D12" s="32">
        <f t="shared" si="0"/>
        <v>14186.199999999999</v>
      </c>
      <c r="E12" s="32">
        <f t="shared" si="0"/>
        <v>14179.000000000002</v>
      </c>
      <c r="F12" s="32">
        <f t="shared" si="0"/>
        <v>15120.9</v>
      </c>
      <c r="G12" s="32">
        <f t="shared" si="0"/>
        <v>15100.5</v>
      </c>
      <c r="H12" s="32">
        <f t="shared" si="0"/>
        <v>15099.3</v>
      </c>
      <c r="I12" s="32">
        <f t="shared" si="0"/>
        <v>15098.7</v>
      </c>
      <c r="J12" s="32">
        <f t="shared" si="0"/>
        <v>15069.2</v>
      </c>
      <c r="K12" s="32">
        <f t="shared" si="0"/>
        <v>15069.000000000002</v>
      </c>
      <c r="L12" s="32">
        <f t="shared" si="0"/>
        <v>14763.4</v>
      </c>
      <c r="M12" s="33">
        <f t="shared" si="0"/>
        <v>14755.400000000001</v>
      </c>
      <c r="N12" s="31">
        <f t="shared" si="0"/>
        <v>14715.899999999998</v>
      </c>
      <c r="O12" s="32">
        <f t="shared" si="0"/>
        <v>14734.1</v>
      </c>
      <c r="P12" s="32">
        <f t="shared" si="0"/>
        <v>14352.499999999998</v>
      </c>
      <c r="Q12" s="32">
        <f t="shared" si="0"/>
        <v>14297.4</v>
      </c>
      <c r="R12" s="32">
        <f t="shared" si="0"/>
        <v>15205.199999999999</v>
      </c>
      <c r="S12" s="32">
        <f t="shared" si="0"/>
        <v>15188</v>
      </c>
      <c r="T12" s="32">
        <f t="shared" si="0"/>
        <v>15034.4</v>
      </c>
      <c r="U12" s="32">
        <f t="shared" si="0"/>
        <v>15031</v>
      </c>
      <c r="V12" s="32">
        <f t="shared" si="0"/>
        <v>14872.4</v>
      </c>
      <c r="W12" s="32">
        <f t="shared" si="0"/>
        <v>14717.5</v>
      </c>
      <c r="X12" s="32">
        <f t="shared" si="0"/>
        <v>13743.699999999999</v>
      </c>
      <c r="Y12" s="33">
        <f t="shared" si="0"/>
        <v>13657.6</v>
      </c>
      <c r="Z12" s="12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3"/>
    </row>
    <row r="13" spans="1:37">
      <c r="A13" s="53" t="s">
        <v>9</v>
      </c>
      <c r="B13" s="31">
        <f>TRUNC(B12/(1-B9),1)</f>
        <v>15408</v>
      </c>
      <c r="C13" s="32">
        <f t="shared" ref="C13:Y13" si="1">TRUNC(C12/(1-C9),1)</f>
        <v>15408</v>
      </c>
      <c r="D13" s="32">
        <f t="shared" si="1"/>
        <v>15408</v>
      </c>
      <c r="E13" s="32">
        <f t="shared" si="1"/>
        <v>15400.2</v>
      </c>
      <c r="F13" s="32">
        <f t="shared" si="1"/>
        <v>16516.5</v>
      </c>
      <c r="G13" s="32">
        <f t="shared" si="1"/>
        <v>16494.2</v>
      </c>
      <c r="H13" s="32">
        <f t="shared" si="1"/>
        <v>16492.900000000001</v>
      </c>
      <c r="I13" s="32">
        <f t="shared" si="1"/>
        <v>16492.2</v>
      </c>
      <c r="J13" s="32">
        <f t="shared" si="1"/>
        <v>16460</v>
      </c>
      <c r="K13" s="32">
        <f t="shared" si="1"/>
        <v>16459.8</v>
      </c>
      <c r="L13" s="32">
        <f t="shared" si="1"/>
        <v>15667.4</v>
      </c>
      <c r="M13" s="33">
        <f t="shared" si="1"/>
        <v>15658.9</v>
      </c>
      <c r="N13" s="31">
        <f t="shared" si="1"/>
        <v>15617</v>
      </c>
      <c r="O13" s="32">
        <f t="shared" si="1"/>
        <v>15636.3</v>
      </c>
      <c r="P13" s="32">
        <f t="shared" si="1"/>
        <v>15231.3</v>
      </c>
      <c r="Q13" s="32">
        <f t="shared" si="1"/>
        <v>15172.8</v>
      </c>
      <c r="R13" s="32">
        <f t="shared" si="1"/>
        <v>16049.3</v>
      </c>
      <c r="S13" s="32">
        <f t="shared" si="1"/>
        <v>16031.2</v>
      </c>
      <c r="T13" s="32">
        <f t="shared" si="1"/>
        <v>15869.1</v>
      </c>
      <c r="U13" s="32">
        <f t="shared" si="1"/>
        <v>15865.5</v>
      </c>
      <c r="V13" s="32">
        <f t="shared" si="1"/>
        <v>15698.1</v>
      </c>
      <c r="W13" s="32">
        <f t="shared" si="1"/>
        <v>15534.6</v>
      </c>
      <c r="X13" s="32">
        <f t="shared" si="1"/>
        <v>14600.7</v>
      </c>
      <c r="Y13" s="33">
        <f t="shared" si="1"/>
        <v>14509.2</v>
      </c>
      <c r="Z13" s="12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3"/>
    </row>
    <row r="14" spans="1:37">
      <c r="A14" s="22" t="s">
        <v>21</v>
      </c>
      <c r="B14" s="14" t="s">
        <v>54</v>
      </c>
      <c r="C14" s="15" t="s">
        <v>54</v>
      </c>
      <c r="D14" s="15" t="s">
        <v>54</v>
      </c>
      <c r="E14" s="15" t="s">
        <v>54</v>
      </c>
      <c r="F14" s="15" t="s">
        <v>54</v>
      </c>
      <c r="G14" s="15" t="s">
        <v>54</v>
      </c>
      <c r="H14" s="15" t="s">
        <v>54</v>
      </c>
      <c r="I14" s="15" t="s">
        <v>54</v>
      </c>
      <c r="J14" s="15" t="s">
        <v>54</v>
      </c>
      <c r="K14" s="15" t="s">
        <v>54</v>
      </c>
      <c r="L14" s="15" t="s">
        <v>54</v>
      </c>
      <c r="M14" s="16" t="s">
        <v>54</v>
      </c>
      <c r="N14" s="14">
        <v>0</v>
      </c>
      <c r="O14" s="15">
        <v>0</v>
      </c>
      <c r="P14" s="15">
        <v>0</v>
      </c>
      <c r="Q14" s="15">
        <v>0</v>
      </c>
      <c r="R14" s="15">
        <v>0</v>
      </c>
      <c r="S14" s="15">
        <v>0</v>
      </c>
      <c r="T14" s="15">
        <v>0</v>
      </c>
      <c r="U14" s="15">
        <v>0</v>
      </c>
      <c r="V14" s="15">
        <v>0</v>
      </c>
      <c r="W14" s="15">
        <v>0</v>
      </c>
      <c r="X14" s="15">
        <v>0</v>
      </c>
      <c r="Y14" s="16">
        <v>60.7</v>
      </c>
      <c r="Z14" s="14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6"/>
    </row>
    <row r="15" spans="1:37">
      <c r="A15" s="22" t="s">
        <v>22</v>
      </c>
      <c r="B15" s="14" t="s">
        <v>54</v>
      </c>
      <c r="C15" s="15" t="s">
        <v>54</v>
      </c>
      <c r="D15" s="15" t="s">
        <v>54</v>
      </c>
      <c r="E15" s="15" t="s">
        <v>54</v>
      </c>
      <c r="F15" s="15" t="s">
        <v>54</v>
      </c>
      <c r="G15" s="15" t="s">
        <v>54</v>
      </c>
      <c r="H15" s="15" t="s">
        <v>54</v>
      </c>
      <c r="I15" s="15" t="s">
        <v>54</v>
      </c>
      <c r="J15" s="15" t="s">
        <v>54</v>
      </c>
      <c r="K15" s="15" t="s">
        <v>54</v>
      </c>
      <c r="L15" s="15" t="s">
        <v>54</v>
      </c>
      <c r="M15" s="16" t="s">
        <v>54</v>
      </c>
      <c r="N15" s="14">
        <v>0</v>
      </c>
      <c r="O15" s="15">
        <v>0</v>
      </c>
      <c r="P15" s="15">
        <v>0</v>
      </c>
      <c r="Q15" s="15">
        <v>0</v>
      </c>
      <c r="R15" s="15">
        <v>0</v>
      </c>
      <c r="S15" s="15">
        <v>0</v>
      </c>
      <c r="T15" s="15">
        <v>0</v>
      </c>
      <c r="U15" s="15">
        <v>0</v>
      </c>
      <c r="V15" s="15">
        <v>0</v>
      </c>
      <c r="W15" s="15">
        <v>0</v>
      </c>
      <c r="X15" s="15">
        <v>0</v>
      </c>
      <c r="Y15" s="16">
        <v>59.5</v>
      </c>
      <c r="Z15" s="14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6"/>
    </row>
    <row r="16" spans="1:37">
      <c r="A16" s="22" t="s">
        <v>23</v>
      </c>
      <c r="B16" s="14" t="s">
        <v>54</v>
      </c>
      <c r="C16" s="15" t="s">
        <v>54</v>
      </c>
      <c r="D16" s="15" t="s">
        <v>54</v>
      </c>
      <c r="E16" s="15" t="s">
        <v>54</v>
      </c>
      <c r="F16" s="15" t="s">
        <v>54</v>
      </c>
      <c r="G16" s="15" t="s">
        <v>54</v>
      </c>
      <c r="H16" s="15" t="s">
        <v>54</v>
      </c>
      <c r="I16" s="15" t="s">
        <v>54</v>
      </c>
      <c r="J16" s="15" t="s">
        <v>54</v>
      </c>
      <c r="K16" s="15" t="s">
        <v>54</v>
      </c>
      <c r="L16" s="15" t="s">
        <v>54</v>
      </c>
      <c r="M16" s="16" t="s">
        <v>54</v>
      </c>
      <c r="N16" s="14">
        <v>0</v>
      </c>
      <c r="O16" s="15">
        <v>0</v>
      </c>
      <c r="P16" s="15">
        <v>0</v>
      </c>
      <c r="Q16" s="15">
        <v>0</v>
      </c>
      <c r="R16" s="15">
        <v>0</v>
      </c>
      <c r="S16" s="15">
        <v>0</v>
      </c>
      <c r="T16" s="15">
        <v>0</v>
      </c>
      <c r="U16" s="15">
        <v>0</v>
      </c>
      <c r="V16" s="15">
        <v>137.5</v>
      </c>
      <c r="W16" s="15">
        <v>137.5</v>
      </c>
      <c r="X16" s="15">
        <v>137.5</v>
      </c>
      <c r="Y16" s="16">
        <v>137.5</v>
      </c>
      <c r="Z16" s="14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6"/>
    </row>
    <row r="17" spans="1:37">
      <c r="A17" s="22" t="s">
        <v>24</v>
      </c>
      <c r="B17" s="14" t="s">
        <v>54</v>
      </c>
      <c r="C17" s="15" t="s">
        <v>54</v>
      </c>
      <c r="D17" s="15" t="s">
        <v>54</v>
      </c>
      <c r="E17" s="15" t="s">
        <v>54</v>
      </c>
      <c r="F17" s="15" t="s">
        <v>54</v>
      </c>
      <c r="G17" s="15" t="s">
        <v>54</v>
      </c>
      <c r="H17" s="15" t="s">
        <v>54</v>
      </c>
      <c r="I17" s="15" t="s">
        <v>54</v>
      </c>
      <c r="J17" s="15" t="s">
        <v>54</v>
      </c>
      <c r="K17" s="15" t="s">
        <v>54</v>
      </c>
      <c r="L17" s="15" t="s">
        <v>54</v>
      </c>
      <c r="M17" s="16" t="s">
        <v>54</v>
      </c>
      <c r="N17" s="14">
        <v>0</v>
      </c>
      <c r="O17" s="15">
        <v>0</v>
      </c>
      <c r="P17" s="15">
        <v>0</v>
      </c>
      <c r="Q17" s="15">
        <v>0</v>
      </c>
      <c r="R17" s="15">
        <v>0</v>
      </c>
      <c r="S17" s="15">
        <v>0</v>
      </c>
      <c r="T17" s="15">
        <v>0</v>
      </c>
      <c r="U17" s="15">
        <v>0</v>
      </c>
      <c r="V17" s="15">
        <v>0</v>
      </c>
      <c r="W17" s="15">
        <v>178.7</v>
      </c>
      <c r="X17" s="15">
        <v>232</v>
      </c>
      <c r="Y17" s="16">
        <v>232</v>
      </c>
      <c r="Z17" s="14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6"/>
    </row>
    <row r="18" spans="1:37">
      <c r="A18" s="22" t="s">
        <v>25</v>
      </c>
      <c r="B18" s="14">
        <v>0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-15.8</v>
      </c>
      <c r="K18" s="15">
        <v>-15.8</v>
      </c>
      <c r="L18" s="15">
        <v>-12.3</v>
      </c>
      <c r="M18" s="16">
        <v>-12.3</v>
      </c>
      <c r="N18" s="14" t="s">
        <v>54</v>
      </c>
      <c r="O18" s="15" t="s">
        <v>54</v>
      </c>
      <c r="P18" s="15" t="s">
        <v>54</v>
      </c>
      <c r="Q18" s="15" t="s">
        <v>54</v>
      </c>
      <c r="R18" s="15" t="s">
        <v>54</v>
      </c>
      <c r="S18" s="15" t="s">
        <v>54</v>
      </c>
      <c r="T18" s="15" t="s">
        <v>54</v>
      </c>
      <c r="U18" s="15" t="s">
        <v>54</v>
      </c>
      <c r="V18" s="15" t="s">
        <v>54</v>
      </c>
      <c r="W18" s="15" t="s">
        <v>54</v>
      </c>
      <c r="X18" s="15" t="s">
        <v>54</v>
      </c>
      <c r="Y18" s="16" t="s">
        <v>54</v>
      </c>
      <c r="Z18" s="14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6"/>
    </row>
    <row r="19" spans="1:37">
      <c r="A19" s="22" t="s">
        <v>26</v>
      </c>
      <c r="B19" s="14">
        <v>0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-14</v>
      </c>
      <c r="K19" s="15">
        <v>-14</v>
      </c>
      <c r="L19" s="15">
        <v>-11.5</v>
      </c>
      <c r="M19" s="16">
        <v>-11.5</v>
      </c>
      <c r="N19" s="14" t="s">
        <v>54</v>
      </c>
      <c r="O19" s="15" t="s">
        <v>54</v>
      </c>
      <c r="P19" s="15" t="s">
        <v>54</v>
      </c>
      <c r="Q19" s="15" t="s">
        <v>54</v>
      </c>
      <c r="R19" s="15" t="s">
        <v>54</v>
      </c>
      <c r="S19" s="15" t="s">
        <v>54</v>
      </c>
      <c r="T19" s="15" t="s">
        <v>54</v>
      </c>
      <c r="U19" s="15" t="s">
        <v>54</v>
      </c>
      <c r="V19" s="15" t="s">
        <v>54</v>
      </c>
      <c r="W19" s="15" t="s">
        <v>54</v>
      </c>
      <c r="X19" s="15" t="s">
        <v>54</v>
      </c>
      <c r="Y19" s="16" t="s">
        <v>54</v>
      </c>
      <c r="Z19" s="14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6"/>
    </row>
    <row r="20" spans="1:37">
      <c r="A20" s="22" t="s">
        <v>27</v>
      </c>
      <c r="B20" s="14" t="s">
        <v>54</v>
      </c>
      <c r="C20" s="15" t="s">
        <v>54</v>
      </c>
      <c r="D20" s="15" t="s">
        <v>54</v>
      </c>
      <c r="E20" s="15" t="s">
        <v>54</v>
      </c>
      <c r="F20" s="15" t="s">
        <v>54</v>
      </c>
      <c r="G20" s="15" t="s">
        <v>54</v>
      </c>
      <c r="H20" s="15" t="s">
        <v>54</v>
      </c>
      <c r="I20" s="15" t="s">
        <v>54</v>
      </c>
      <c r="J20" s="15" t="s">
        <v>54</v>
      </c>
      <c r="K20" s="15" t="s">
        <v>54</v>
      </c>
      <c r="L20" s="15" t="s">
        <v>54</v>
      </c>
      <c r="M20" s="16" t="s">
        <v>54</v>
      </c>
      <c r="N20" s="14">
        <v>0</v>
      </c>
      <c r="O20" s="15">
        <v>0</v>
      </c>
      <c r="P20" s="15">
        <v>0</v>
      </c>
      <c r="Q20" s="15">
        <v>0</v>
      </c>
      <c r="R20" s="15">
        <v>0</v>
      </c>
      <c r="S20" s="15">
        <v>0</v>
      </c>
      <c r="T20" s="15">
        <v>166.6</v>
      </c>
      <c r="U20" s="15">
        <v>166.6</v>
      </c>
      <c r="V20" s="15">
        <v>166.6</v>
      </c>
      <c r="W20" s="15">
        <v>166.6</v>
      </c>
      <c r="X20" s="15">
        <v>167.9</v>
      </c>
      <c r="Y20" s="16">
        <v>167.9</v>
      </c>
      <c r="Z20" s="14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6"/>
    </row>
    <row r="21" spans="1:37">
      <c r="A21" s="22" t="s">
        <v>28</v>
      </c>
      <c r="B21" s="14">
        <v>0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-22.4</v>
      </c>
      <c r="K21" s="15">
        <v>-22.4</v>
      </c>
      <c r="L21" s="15">
        <v>-17.7</v>
      </c>
      <c r="M21" s="16">
        <v>-17.7</v>
      </c>
      <c r="N21" s="14" t="s">
        <v>54</v>
      </c>
      <c r="O21" s="15" t="s">
        <v>54</v>
      </c>
      <c r="P21" s="15" t="s">
        <v>54</v>
      </c>
      <c r="Q21" s="15" t="s">
        <v>54</v>
      </c>
      <c r="R21" s="15" t="s">
        <v>54</v>
      </c>
      <c r="S21" s="15" t="s">
        <v>54</v>
      </c>
      <c r="T21" s="15" t="s">
        <v>54</v>
      </c>
      <c r="U21" s="15" t="s">
        <v>54</v>
      </c>
      <c r="V21" s="15" t="s">
        <v>54</v>
      </c>
      <c r="W21" s="15" t="s">
        <v>54</v>
      </c>
      <c r="X21" s="15" t="s">
        <v>54</v>
      </c>
      <c r="Y21" s="16" t="s">
        <v>54</v>
      </c>
      <c r="Z21" s="14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6"/>
    </row>
    <row r="22" spans="1:37">
      <c r="A22" s="22" t="s">
        <v>29</v>
      </c>
      <c r="B22" s="14">
        <v>0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-22.1</v>
      </c>
      <c r="K22" s="15">
        <v>-22.1</v>
      </c>
      <c r="L22" s="15">
        <v>-16.899999999999999</v>
      </c>
      <c r="M22" s="16">
        <v>-16.899999999999999</v>
      </c>
      <c r="N22" s="14" t="s">
        <v>54</v>
      </c>
      <c r="O22" s="15" t="s">
        <v>54</v>
      </c>
      <c r="P22" s="15" t="s">
        <v>54</v>
      </c>
      <c r="Q22" s="15" t="s">
        <v>54</v>
      </c>
      <c r="R22" s="15" t="s">
        <v>54</v>
      </c>
      <c r="S22" s="15" t="s">
        <v>54</v>
      </c>
      <c r="T22" s="15" t="s">
        <v>54</v>
      </c>
      <c r="U22" s="15" t="s">
        <v>54</v>
      </c>
      <c r="V22" s="15" t="s">
        <v>54</v>
      </c>
      <c r="W22" s="15" t="s">
        <v>54</v>
      </c>
      <c r="X22" s="15" t="s">
        <v>54</v>
      </c>
      <c r="Y22" s="16" t="s">
        <v>54</v>
      </c>
      <c r="Z22" s="14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6"/>
    </row>
    <row r="23" spans="1:37">
      <c r="A23" s="22" t="s">
        <v>30</v>
      </c>
      <c r="B23" s="14" t="s">
        <v>54</v>
      </c>
      <c r="C23" s="15" t="s">
        <v>54</v>
      </c>
      <c r="D23" s="15" t="s">
        <v>54</v>
      </c>
      <c r="E23" s="15" t="s">
        <v>54</v>
      </c>
      <c r="F23" s="15" t="s">
        <v>54</v>
      </c>
      <c r="G23" s="15" t="s">
        <v>54</v>
      </c>
      <c r="H23" s="15" t="s">
        <v>54</v>
      </c>
      <c r="I23" s="15" t="s">
        <v>54</v>
      </c>
      <c r="J23" s="15" t="s">
        <v>54</v>
      </c>
      <c r="K23" s="15" t="s">
        <v>54</v>
      </c>
      <c r="L23" s="15" t="s">
        <v>54</v>
      </c>
      <c r="M23" s="16" t="s">
        <v>54</v>
      </c>
      <c r="N23" s="14">
        <v>0</v>
      </c>
      <c r="O23" s="15">
        <v>0</v>
      </c>
      <c r="P23" s="15">
        <v>0</v>
      </c>
      <c r="Q23" s="15">
        <v>0</v>
      </c>
      <c r="R23" s="15">
        <v>0</v>
      </c>
      <c r="S23" s="15">
        <v>0</v>
      </c>
      <c r="T23" s="15">
        <v>0</v>
      </c>
      <c r="U23" s="15">
        <v>0</v>
      </c>
      <c r="V23" s="15">
        <v>0</v>
      </c>
      <c r="W23" s="15">
        <v>0</v>
      </c>
      <c r="X23" s="15">
        <v>-33.1</v>
      </c>
      <c r="Y23" s="16">
        <v>-33.1</v>
      </c>
      <c r="Z23" s="14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6"/>
    </row>
    <row r="24" spans="1:37">
      <c r="A24" s="22" t="s">
        <v>31</v>
      </c>
      <c r="B24" s="14">
        <v>0</v>
      </c>
      <c r="C24" s="15">
        <v>0</v>
      </c>
      <c r="D24" s="15">
        <v>0</v>
      </c>
      <c r="E24" s="15">
        <v>0</v>
      </c>
      <c r="F24" s="15">
        <v>-15.6</v>
      </c>
      <c r="G24" s="15">
        <v>-15.6</v>
      </c>
      <c r="H24" s="15">
        <v>-15.6</v>
      </c>
      <c r="I24" s="15">
        <v>-15.6</v>
      </c>
      <c r="J24" s="15">
        <v>-15.6</v>
      </c>
      <c r="K24" s="15">
        <v>-15.6</v>
      </c>
      <c r="L24" s="15">
        <v>-12.9</v>
      </c>
      <c r="M24" s="16">
        <v>-12.9</v>
      </c>
      <c r="N24" s="14" t="s">
        <v>54</v>
      </c>
      <c r="O24" s="15" t="s">
        <v>54</v>
      </c>
      <c r="P24" s="15" t="s">
        <v>54</v>
      </c>
      <c r="Q24" s="15" t="s">
        <v>54</v>
      </c>
      <c r="R24" s="15" t="s">
        <v>54</v>
      </c>
      <c r="S24" s="15" t="s">
        <v>54</v>
      </c>
      <c r="T24" s="15" t="s">
        <v>54</v>
      </c>
      <c r="U24" s="15" t="s">
        <v>54</v>
      </c>
      <c r="V24" s="15" t="s">
        <v>54</v>
      </c>
      <c r="W24" s="15" t="s">
        <v>54</v>
      </c>
      <c r="X24" s="15" t="s">
        <v>54</v>
      </c>
      <c r="Y24" s="16" t="s">
        <v>54</v>
      </c>
      <c r="Z24" s="14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6"/>
    </row>
    <row r="25" spans="1:37">
      <c r="A25" s="22" t="s">
        <v>32</v>
      </c>
      <c r="B25" s="14">
        <v>0</v>
      </c>
      <c r="C25" s="15">
        <v>0</v>
      </c>
      <c r="D25" s="15">
        <v>0</v>
      </c>
      <c r="E25" s="15">
        <v>0</v>
      </c>
      <c r="F25" s="15">
        <v>-16.5</v>
      </c>
      <c r="G25" s="15">
        <v>-16.5</v>
      </c>
      <c r="H25" s="15">
        <v>-16.5</v>
      </c>
      <c r="I25" s="15">
        <v>-16.5</v>
      </c>
      <c r="J25" s="15">
        <v>-16.5</v>
      </c>
      <c r="K25" s="15">
        <v>-16.5</v>
      </c>
      <c r="L25" s="15">
        <v>-12.6</v>
      </c>
      <c r="M25" s="16">
        <v>-12.6</v>
      </c>
      <c r="N25" s="14" t="s">
        <v>54</v>
      </c>
      <c r="O25" s="15" t="s">
        <v>54</v>
      </c>
      <c r="P25" s="15" t="s">
        <v>54</v>
      </c>
      <c r="Q25" s="15" t="s">
        <v>54</v>
      </c>
      <c r="R25" s="15" t="s">
        <v>54</v>
      </c>
      <c r="S25" s="15" t="s">
        <v>54</v>
      </c>
      <c r="T25" s="15" t="s">
        <v>54</v>
      </c>
      <c r="U25" s="15" t="s">
        <v>54</v>
      </c>
      <c r="V25" s="15" t="s">
        <v>54</v>
      </c>
      <c r="W25" s="15" t="s">
        <v>54</v>
      </c>
      <c r="X25" s="15" t="s">
        <v>54</v>
      </c>
      <c r="Y25" s="16" t="s">
        <v>54</v>
      </c>
      <c r="Z25" s="14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6"/>
    </row>
    <row r="26" spans="1:37">
      <c r="A26" s="22" t="s">
        <v>33</v>
      </c>
      <c r="B26" s="14">
        <v>0</v>
      </c>
      <c r="C26" s="15">
        <v>0</v>
      </c>
      <c r="D26" s="15">
        <v>0</v>
      </c>
      <c r="E26" s="15">
        <v>0</v>
      </c>
      <c r="F26" s="15">
        <v>-17.2</v>
      </c>
      <c r="G26" s="15">
        <v>-17.2</v>
      </c>
      <c r="H26" s="15">
        <v>-17.2</v>
      </c>
      <c r="I26" s="15">
        <v>-17.2</v>
      </c>
      <c r="J26" s="15">
        <v>-17.2</v>
      </c>
      <c r="K26" s="15">
        <v>-17.2</v>
      </c>
      <c r="L26" s="15">
        <v>-15.5</v>
      </c>
      <c r="M26" s="16">
        <v>-15.5</v>
      </c>
      <c r="N26" s="14" t="s">
        <v>54</v>
      </c>
      <c r="O26" s="15" t="s">
        <v>54</v>
      </c>
      <c r="P26" s="15" t="s">
        <v>54</v>
      </c>
      <c r="Q26" s="15" t="s">
        <v>54</v>
      </c>
      <c r="R26" s="15" t="s">
        <v>54</v>
      </c>
      <c r="S26" s="15" t="s">
        <v>54</v>
      </c>
      <c r="T26" s="15" t="s">
        <v>54</v>
      </c>
      <c r="U26" s="15" t="s">
        <v>54</v>
      </c>
      <c r="V26" s="15" t="s">
        <v>54</v>
      </c>
      <c r="W26" s="15" t="s">
        <v>54</v>
      </c>
      <c r="X26" s="15" t="s">
        <v>54</v>
      </c>
      <c r="Y26" s="16" t="s">
        <v>54</v>
      </c>
      <c r="Z26" s="14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6"/>
    </row>
    <row r="27" spans="1:37">
      <c r="A27" s="22" t="s">
        <v>34</v>
      </c>
      <c r="B27" s="14" t="s">
        <v>54</v>
      </c>
      <c r="C27" s="15" t="s">
        <v>54</v>
      </c>
      <c r="D27" s="15" t="s">
        <v>54</v>
      </c>
      <c r="E27" s="15" t="s">
        <v>54</v>
      </c>
      <c r="F27" s="15" t="s">
        <v>54</v>
      </c>
      <c r="G27" s="15" t="s">
        <v>54</v>
      </c>
      <c r="H27" s="15" t="s">
        <v>54</v>
      </c>
      <c r="I27" s="15" t="s">
        <v>54</v>
      </c>
      <c r="J27" s="15" t="s">
        <v>54</v>
      </c>
      <c r="K27" s="15" t="s">
        <v>54</v>
      </c>
      <c r="L27" s="15" t="s">
        <v>54</v>
      </c>
      <c r="M27" s="16" t="s">
        <v>54</v>
      </c>
      <c r="N27" s="14" t="s">
        <v>54</v>
      </c>
      <c r="O27" s="15" t="s">
        <v>54</v>
      </c>
      <c r="P27" s="15" t="s">
        <v>54</v>
      </c>
      <c r="Q27" s="15" t="s">
        <v>54</v>
      </c>
      <c r="R27" s="15" t="s">
        <v>54</v>
      </c>
      <c r="S27" s="15" t="s">
        <v>54</v>
      </c>
      <c r="T27" s="15" t="s">
        <v>54</v>
      </c>
      <c r="U27" s="15" t="s">
        <v>54</v>
      </c>
      <c r="V27" s="15" t="s">
        <v>54</v>
      </c>
      <c r="W27" s="15" t="s">
        <v>54</v>
      </c>
      <c r="X27" s="15" t="s">
        <v>54</v>
      </c>
      <c r="Y27" s="16" t="s">
        <v>54</v>
      </c>
      <c r="Z27" s="14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6"/>
    </row>
    <row r="28" spans="1:37">
      <c r="A28" s="62" t="s">
        <v>37</v>
      </c>
      <c r="B28" s="34">
        <f>SUM(B14:B27)</f>
        <v>0</v>
      </c>
      <c r="C28" s="35">
        <f t="shared" ref="C28:Y28" si="2">SUM(C14:C27)</f>
        <v>0</v>
      </c>
      <c r="D28" s="35">
        <f t="shared" si="2"/>
        <v>0</v>
      </c>
      <c r="E28" s="35">
        <f t="shared" si="2"/>
        <v>0</v>
      </c>
      <c r="F28" s="35">
        <f t="shared" si="2"/>
        <v>-49.3</v>
      </c>
      <c r="G28" s="35">
        <f t="shared" si="2"/>
        <v>-49.3</v>
      </c>
      <c r="H28" s="35">
        <f t="shared" si="2"/>
        <v>-49.3</v>
      </c>
      <c r="I28" s="35">
        <f t="shared" si="2"/>
        <v>-49.3</v>
      </c>
      <c r="J28" s="35">
        <f t="shared" si="2"/>
        <v>-123.60000000000001</v>
      </c>
      <c r="K28" s="35">
        <f t="shared" si="2"/>
        <v>-123.60000000000001</v>
      </c>
      <c r="L28" s="35">
        <f t="shared" si="2"/>
        <v>-99.399999999999991</v>
      </c>
      <c r="M28" s="36">
        <f t="shared" si="2"/>
        <v>-99.399999999999991</v>
      </c>
      <c r="N28" s="34">
        <f t="shared" si="2"/>
        <v>0</v>
      </c>
      <c r="O28" s="35">
        <f t="shared" si="2"/>
        <v>0</v>
      </c>
      <c r="P28" s="35">
        <f t="shared" si="2"/>
        <v>0</v>
      </c>
      <c r="Q28" s="35">
        <f t="shared" si="2"/>
        <v>0</v>
      </c>
      <c r="R28" s="35">
        <f t="shared" si="2"/>
        <v>0</v>
      </c>
      <c r="S28" s="35">
        <f t="shared" si="2"/>
        <v>0</v>
      </c>
      <c r="T28" s="35">
        <f t="shared" si="2"/>
        <v>166.6</v>
      </c>
      <c r="U28" s="35">
        <f t="shared" si="2"/>
        <v>166.6</v>
      </c>
      <c r="V28" s="35">
        <f t="shared" si="2"/>
        <v>304.10000000000002</v>
      </c>
      <c r="W28" s="35">
        <f t="shared" si="2"/>
        <v>482.79999999999995</v>
      </c>
      <c r="X28" s="35">
        <f t="shared" si="2"/>
        <v>504.29999999999995</v>
      </c>
      <c r="Y28" s="36">
        <f t="shared" si="2"/>
        <v>624.5</v>
      </c>
      <c r="Z28" s="17"/>
      <c r="AK28" s="61"/>
    </row>
    <row r="29" spans="1:37">
      <c r="A29" s="52" t="s">
        <v>90</v>
      </c>
      <c r="B29" s="19">
        <f>B13+B28</f>
        <v>15408</v>
      </c>
      <c r="C29" s="20">
        <f t="shared" ref="C29:Y29" si="3">C13+C28</f>
        <v>15408</v>
      </c>
      <c r="D29" s="20">
        <f t="shared" si="3"/>
        <v>15408</v>
      </c>
      <c r="E29" s="20">
        <f t="shared" si="3"/>
        <v>15400.2</v>
      </c>
      <c r="F29" s="20">
        <f t="shared" si="3"/>
        <v>16467.2</v>
      </c>
      <c r="G29" s="20">
        <f t="shared" si="3"/>
        <v>16444.900000000001</v>
      </c>
      <c r="H29" s="20">
        <f t="shared" si="3"/>
        <v>16443.600000000002</v>
      </c>
      <c r="I29" s="20">
        <f t="shared" si="3"/>
        <v>16442.900000000001</v>
      </c>
      <c r="J29" s="20">
        <f t="shared" si="3"/>
        <v>16336.4</v>
      </c>
      <c r="K29" s="20">
        <f t="shared" si="3"/>
        <v>16336.199999999999</v>
      </c>
      <c r="L29" s="20">
        <f t="shared" si="3"/>
        <v>15568</v>
      </c>
      <c r="M29" s="21">
        <f t="shared" si="3"/>
        <v>15559.5</v>
      </c>
      <c r="N29" s="19">
        <f t="shared" si="3"/>
        <v>15617</v>
      </c>
      <c r="O29" s="20">
        <f t="shared" si="3"/>
        <v>15636.3</v>
      </c>
      <c r="P29" s="20">
        <f t="shared" si="3"/>
        <v>15231.3</v>
      </c>
      <c r="Q29" s="20">
        <f t="shared" si="3"/>
        <v>15172.8</v>
      </c>
      <c r="R29" s="20">
        <f t="shared" si="3"/>
        <v>16049.3</v>
      </c>
      <c r="S29" s="20">
        <f t="shared" si="3"/>
        <v>16031.2</v>
      </c>
      <c r="T29" s="20">
        <f t="shared" si="3"/>
        <v>16035.7</v>
      </c>
      <c r="U29" s="20">
        <f t="shared" si="3"/>
        <v>16032.1</v>
      </c>
      <c r="V29" s="20">
        <f t="shared" si="3"/>
        <v>16002.2</v>
      </c>
      <c r="W29" s="20">
        <f t="shared" si="3"/>
        <v>16017.4</v>
      </c>
      <c r="X29" s="20">
        <f t="shared" si="3"/>
        <v>15105</v>
      </c>
      <c r="Y29" s="21">
        <f t="shared" si="3"/>
        <v>15133.7</v>
      </c>
      <c r="Z29" s="19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1"/>
    </row>
    <row r="30" spans="1:37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</row>
    <row r="31" spans="1:37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</row>
    <row r="32" spans="1:37">
      <c r="A32" s="7" t="s">
        <v>42</v>
      </c>
    </row>
    <row r="33" spans="1:37">
      <c r="A33" s="27" t="s">
        <v>21</v>
      </c>
      <c r="B33" s="28" t="s">
        <v>54</v>
      </c>
      <c r="C33" s="29" t="s">
        <v>54</v>
      </c>
      <c r="D33" s="29" t="s">
        <v>54</v>
      </c>
      <c r="E33" s="29" t="s">
        <v>54</v>
      </c>
      <c r="F33" s="29" t="s">
        <v>54</v>
      </c>
      <c r="G33" s="29" t="s">
        <v>54</v>
      </c>
      <c r="H33" s="29" t="s">
        <v>54</v>
      </c>
      <c r="I33" s="29" t="s">
        <v>54</v>
      </c>
      <c r="J33" s="29" t="s">
        <v>54</v>
      </c>
      <c r="K33" s="29" t="s">
        <v>54</v>
      </c>
      <c r="L33" s="29" t="s">
        <v>54</v>
      </c>
      <c r="M33" s="30" t="s">
        <v>54</v>
      </c>
      <c r="N33" s="28" t="s">
        <v>54</v>
      </c>
      <c r="O33" s="29" t="s">
        <v>54</v>
      </c>
      <c r="P33" s="29" t="s">
        <v>54</v>
      </c>
      <c r="Q33" s="29" t="s">
        <v>54</v>
      </c>
      <c r="R33" s="29" t="s">
        <v>54</v>
      </c>
      <c r="S33" s="29" t="s">
        <v>54</v>
      </c>
      <c r="T33" s="29" t="s">
        <v>54</v>
      </c>
      <c r="U33" s="29" t="s">
        <v>54</v>
      </c>
      <c r="V33" s="29" t="s">
        <v>54</v>
      </c>
      <c r="W33" s="29" t="s">
        <v>54</v>
      </c>
      <c r="X33" s="29" t="s">
        <v>54</v>
      </c>
      <c r="Y33" s="30" t="s">
        <v>55</v>
      </c>
      <c r="Z33" s="28" t="s">
        <v>54</v>
      </c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30"/>
    </row>
    <row r="34" spans="1:37">
      <c r="A34" s="22" t="s">
        <v>22</v>
      </c>
      <c r="B34" s="14" t="s">
        <v>54</v>
      </c>
      <c r="C34" s="15" t="s">
        <v>54</v>
      </c>
      <c r="D34" s="15" t="s">
        <v>54</v>
      </c>
      <c r="E34" s="15" t="s">
        <v>54</v>
      </c>
      <c r="F34" s="15" t="s">
        <v>54</v>
      </c>
      <c r="G34" s="15" t="s">
        <v>54</v>
      </c>
      <c r="H34" s="15" t="s">
        <v>54</v>
      </c>
      <c r="I34" s="15" t="s">
        <v>54</v>
      </c>
      <c r="J34" s="15" t="s">
        <v>54</v>
      </c>
      <c r="K34" s="15" t="s">
        <v>54</v>
      </c>
      <c r="L34" s="15" t="s">
        <v>54</v>
      </c>
      <c r="M34" s="16" t="s">
        <v>54</v>
      </c>
      <c r="N34" s="14" t="s">
        <v>54</v>
      </c>
      <c r="O34" s="15" t="s">
        <v>54</v>
      </c>
      <c r="P34" s="15" t="s">
        <v>54</v>
      </c>
      <c r="Q34" s="15" t="s">
        <v>54</v>
      </c>
      <c r="R34" s="15" t="s">
        <v>54</v>
      </c>
      <c r="S34" s="15" t="s">
        <v>54</v>
      </c>
      <c r="T34" s="15" t="s">
        <v>54</v>
      </c>
      <c r="U34" s="15" t="s">
        <v>54</v>
      </c>
      <c r="V34" s="15" t="s">
        <v>54</v>
      </c>
      <c r="W34" s="15" t="s">
        <v>54</v>
      </c>
      <c r="X34" s="15" t="s">
        <v>54</v>
      </c>
      <c r="Y34" s="16" t="s">
        <v>55</v>
      </c>
      <c r="Z34" s="14" t="s">
        <v>54</v>
      </c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6"/>
    </row>
    <row r="35" spans="1:37">
      <c r="A35" s="22" t="s">
        <v>23</v>
      </c>
      <c r="B35" s="14" t="s">
        <v>54</v>
      </c>
      <c r="C35" s="15" t="s">
        <v>54</v>
      </c>
      <c r="D35" s="15" t="s">
        <v>54</v>
      </c>
      <c r="E35" s="15" t="s">
        <v>54</v>
      </c>
      <c r="F35" s="15" t="s">
        <v>54</v>
      </c>
      <c r="G35" s="15" t="s">
        <v>54</v>
      </c>
      <c r="H35" s="15" t="s">
        <v>54</v>
      </c>
      <c r="I35" s="15" t="s">
        <v>54</v>
      </c>
      <c r="J35" s="15" t="s">
        <v>54</v>
      </c>
      <c r="K35" s="15" t="s">
        <v>54</v>
      </c>
      <c r="L35" s="15" t="s">
        <v>54</v>
      </c>
      <c r="M35" s="16" t="s">
        <v>54</v>
      </c>
      <c r="N35" s="14" t="s">
        <v>54</v>
      </c>
      <c r="O35" s="15" t="s">
        <v>54</v>
      </c>
      <c r="P35" s="15" t="s">
        <v>54</v>
      </c>
      <c r="Q35" s="15" t="s">
        <v>54</v>
      </c>
      <c r="R35" s="15" t="s">
        <v>54</v>
      </c>
      <c r="S35" s="15" t="s">
        <v>54</v>
      </c>
      <c r="T35" s="15" t="s">
        <v>54</v>
      </c>
      <c r="U35" s="15" t="s">
        <v>54</v>
      </c>
      <c r="V35" s="15" t="s">
        <v>55</v>
      </c>
      <c r="W35" s="15" t="s">
        <v>55</v>
      </c>
      <c r="X35" s="15" t="s">
        <v>55</v>
      </c>
      <c r="Y35" s="16" t="s">
        <v>55</v>
      </c>
      <c r="Z35" s="14" t="s">
        <v>54</v>
      </c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6"/>
    </row>
    <row r="36" spans="1:37">
      <c r="A36" s="22" t="s">
        <v>24</v>
      </c>
      <c r="B36" s="14" t="s">
        <v>54</v>
      </c>
      <c r="C36" s="15" t="s">
        <v>54</v>
      </c>
      <c r="D36" s="15" t="s">
        <v>54</v>
      </c>
      <c r="E36" s="15" t="s">
        <v>54</v>
      </c>
      <c r="F36" s="15" t="s">
        <v>54</v>
      </c>
      <c r="G36" s="15" t="s">
        <v>54</v>
      </c>
      <c r="H36" s="15" t="s">
        <v>54</v>
      </c>
      <c r="I36" s="15" t="s">
        <v>54</v>
      </c>
      <c r="J36" s="15" t="s">
        <v>54</v>
      </c>
      <c r="K36" s="15" t="s">
        <v>54</v>
      </c>
      <c r="L36" s="15" t="s">
        <v>54</v>
      </c>
      <c r="M36" s="16" t="s">
        <v>54</v>
      </c>
      <c r="N36" s="14" t="s">
        <v>54</v>
      </c>
      <c r="O36" s="15" t="s">
        <v>54</v>
      </c>
      <c r="P36" s="15" t="s">
        <v>54</v>
      </c>
      <c r="Q36" s="15" t="s">
        <v>54</v>
      </c>
      <c r="R36" s="15" t="s">
        <v>54</v>
      </c>
      <c r="S36" s="15" t="s">
        <v>54</v>
      </c>
      <c r="T36" s="15" t="s">
        <v>54</v>
      </c>
      <c r="U36" s="15" t="s">
        <v>54</v>
      </c>
      <c r="V36" s="15" t="s">
        <v>54</v>
      </c>
      <c r="W36" s="15" t="s">
        <v>55</v>
      </c>
      <c r="X36" s="15" t="s">
        <v>55</v>
      </c>
      <c r="Y36" s="16" t="s">
        <v>55</v>
      </c>
      <c r="Z36" s="14" t="s">
        <v>54</v>
      </c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6"/>
    </row>
    <row r="37" spans="1:37">
      <c r="A37" s="22" t="s">
        <v>25</v>
      </c>
      <c r="B37" s="14" t="s">
        <v>54</v>
      </c>
      <c r="C37" s="15" t="s">
        <v>54</v>
      </c>
      <c r="D37" s="15" t="s">
        <v>54</v>
      </c>
      <c r="E37" s="15" t="s">
        <v>54</v>
      </c>
      <c r="F37" s="15" t="s">
        <v>54</v>
      </c>
      <c r="G37" s="15" t="s">
        <v>54</v>
      </c>
      <c r="H37" s="15" t="s">
        <v>54</v>
      </c>
      <c r="I37" s="15" t="s">
        <v>54</v>
      </c>
      <c r="J37" s="15" t="s">
        <v>55</v>
      </c>
      <c r="K37" s="15" t="s">
        <v>55</v>
      </c>
      <c r="L37" s="15" t="s">
        <v>55</v>
      </c>
      <c r="M37" s="16" t="s">
        <v>55</v>
      </c>
      <c r="N37" s="14" t="s">
        <v>54</v>
      </c>
      <c r="O37" s="15" t="s">
        <v>54</v>
      </c>
      <c r="P37" s="15" t="s">
        <v>54</v>
      </c>
      <c r="Q37" s="15" t="s">
        <v>54</v>
      </c>
      <c r="R37" s="15" t="s">
        <v>54</v>
      </c>
      <c r="S37" s="15" t="s">
        <v>54</v>
      </c>
      <c r="T37" s="15" t="s">
        <v>54</v>
      </c>
      <c r="U37" s="15" t="s">
        <v>54</v>
      </c>
      <c r="V37" s="15" t="s">
        <v>54</v>
      </c>
      <c r="W37" s="15" t="s">
        <v>54</v>
      </c>
      <c r="X37" s="15" t="s">
        <v>54</v>
      </c>
      <c r="Y37" s="16" t="s">
        <v>54</v>
      </c>
      <c r="Z37" s="14" t="s">
        <v>54</v>
      </c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6"/>
    </row>
    <row r="38" spans="1:37">
      <c r="A38" s="22" t="s">
        <v>26</v>
      </c>
      <c r="B38" s="14" t="s">
        <v>54</v>
      </c>
      <c r="C38" s="15" t="s">
        <v>54</v>
      </c>
      <c r="D38" s="15" t="s">
        <v>54</v>
      </c>
      <c r="E38" s="15" t="s">
        <v>54</v>
      </c>
      <c r="F38" s="15" t="s">
        <v>54</v>
      </c>
      <c r="G38" s="15" t="s">
        <v>54</v>
      </c>
      <c r="H38" s="15" t="s">
        <v>54</v>
      </c>
      <c r="I38" s="15" t="s">
        <v>54</v>
      </c>
      <c r="J38" s="15" t="s">
        <v>55</v>
      </c>
      <c r="K38" s="15" t="s">
        <v>55</v>
      </c>
      <c r="L38" s="15" t="s">
        <v>55</v>
      </c>
      <c r="M38" s="16" t="s">
        <v>55</v>
      </c>
      <c r="N38" s="14" t="s">
        <v>54</v>
      </c>
      <c r="O38" s="15" t="s">
        <v>54</v>
      </c>
      <c r="P38" s="15" t="s">
        <v>54</v>
      </c>
      <c r="Q38" s="15" t="s">
        <v>54</v>
      </c>
      <c r="R38" s="15" t="s">
        <v>54</v>
      </c>
      <c r="S38" s="15" t="s">
        <v>54</v>
      </c>
      <c r="T38" s="15" t="s">
        <v>54</v>
      </c>
      <c r="U38" s="15" t="s">
        <v>54</v>
      </c>
      <c r="V38" s="15" t="s">
        <v>54</v>
      </c>
      <c r="W38" s="15" t="s">
        <v>54</v>
      </c>
      <c r="X38" s="15" t="s">
        <v>54</v>
      </c>
      <c r="Y38" s="16" t="s">
        <v>54</v>
      </c>
      <c r="Z38" s="14" t="s">
        <v>54</v>
      </c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6"/>
    </row>
    <row r="39" spans="1:37">
      <c r="A39" s="22" t="s">
        <v>27</v>
      </c>
      <c r="B39" s="14" t="s">
        <v>54</v>
      </c>
      <c r="C39" s="15" t="s">
        <v>54</v>
      </c>
      <c r="D39" s="15" t="s">
        <v>54</v>
      </c>
      <c r="E39" s="15" t="s">
        <v>54</v>
      </c>
      <c r="F39" s="15" t="s">
        <v>54</v>
      </c>
      <c r="G39" s="15" t="s">
        <v>54</v>
      </c>
      <c r="H39" s="15" t="s">
        <v>54</v>
      </c>
      <c r="I39" s="15" t="s">
        <v>54</v>
      </c>
      <c r="J39" s="15" t="s">
        <v>54</v>
      </c>
      <c r="K39" s="15" t="s">
        <v>54</v>
      </c>
      <c r="L39" s="15" t="s">
        <v>54</v>
      </c>
      <c r="M39" s="16" t="s">
        <v>54</v>
      </c>
      <c r="N39" s="14" t="s">
        <v>54</v>
      </c>
      <c r="O39" s="15" t="s">
        <v>54</v>
      </c>
      <c r="P39" s="15" t="s">
        <v>54</v>
      </c>
      <c r="Q39" s="15" t="s">
        <v>54</v>
      </c>
      <c r="R39" s="15" t="s">
        <v>54</v>
      </c>
      <c r="S39" s="15" t="s">
        <v>54</v>
      </c>
      <c r="T39" s="15" t="s">
        <v>55</v>
      </c>
      <c r="U39" s="15" t="s">
        <v>55</v>
      </c>
      <c r="V39" s="15" t="s">
        <v>55</v>
      </c>
      <c r="W39" s="15" t="s">
        <v>55</v>
      </c>
      <c r="X39" s="15" t="s">
        <v>55</v>
      </c>
      <c r="Y39" s="16" t="s">
        <v>55</v>
      </c>
      <c r="Z39" s="14" t="s">
        <v>54</v>
      </c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6"/>
    </row>
    <row r="40" spans="1:37">
      <c r="A40" s="22" t="s">
        <v>28</v>
      </c>
      <c r="B40" s="14" t="s">
        <v>54</v>
      </c>
      <c r="C40" s="15" t="s">
        <v>54</v>
      </c>
      <c r="D40" s="15" t="s">
        <v>54</v>
      </c>
      <c r="E40" s="15" t="s">
        <v>54</v>
      </c>
      <c r="F40" s="15" t="s">
        <v>54</v>
      </c>
      <c r="G40" s="15" t="s">
        <v>54</v>
      </c>
      <c r="H40" s="15" t="s">
        <v>54</v>
      </c>
      <c r="I40" s="15" t="s">
        <v>54</v>
      </c>
      <c r="J40" s="15" t="s">
        <v>55</v>
      </c>
      <c r="K40" s="15" t="s">
        <v>55</v>
      </c>
      <c r="L40" s="15" t="s">
        <v>55</v>
      </c>
      <c r="M40" s="16" t="s">
        <v>55</v>
      </c>
      <c r="N40" s="14" t="s">
        <v>54</v>
      </c>
      <c r="O40" s="15" t="s">
        <v>54</v>
      </c>
      <c r="P40" s="15" t="s">
        <v>54</v>
      </c>
      <c r="Q40" s="15" t="s">
        <v>54</v>
      </c>
      <c r="R40" s="15" t="s">
        <v>54</v>
      </c>
      <c r="S40" s="15" t="s">
        <v>54</v>
      </c>
      <c r="T40" s="15" t="s">
        <v>54</v>
      </c>
      <c r="U40" s="15" t="s">
        <v>54</v>
      </c>
      <c r="V40" s="15" t="s">
        <v>54</v>
      </c>
      <c r="W40" s="15" t="s">
        <v>54</v>
      </c>
      <c r="X40" s="15" t="s">
        <v>54</v>
      </c>
      <c r="Y40" s="16" t="s">
        <v>54</v>
      </c>
      <c r="Z40" s="14" t="s">
        <v>54</v>
      </c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6"/>
    </row>
    <row r="41" spans="1:37">
      <c r="A41" s="22" t="s">
        <v>29</v>
      </c>
      <c r="B41" s="14" t="s">
        <v>54</v>
      </c>
      <c r="C41" s="15" t="s">
        <v>54</v>
      </c>
      <c r="D41" s="15" t="s">
        <v>54</v>
      </c>
      <c r="E41" s="15" t="s">
        <v>54</v>
      </c>
      <c r="F41" s="15" t="s">
        <v>54</v>
      </c>
      <c r="G41" s="15" t="s">
        <v>54</v>
      </c>
      <c r="H41" s="15" t="s">
        <v>54</v>
      </c>
      <c r="I41" s="15" t="s">
        <v>54</v>
      </c>
      <c r="J41" s="15" t="s">
        <v>55</v>
      </c>
      <c r="K41" s="15" t="s">
        <v>55</v>
      </c>
      <c r="L41" s="15" t="s">
        <v>55</v>
      </c>
      <c r="M41" s="16" t="s">
        <v>55</v>
      </c>
      <c r="N41" s="14" t="s">
        <v>54</v>
      </c>
      <c r="O41" s="15" t="s">
        <v>54</v>
      </c>
      <c r="P41" s="15" t="s">
        <v>54</v>
      </c>
      <c r="Q41" s="15" t="s">
        <v>54</v>
      </c>
      <c r="R41" s="15" t="s">
        <v>54</v>
      </c>
      <c r="S41" s="15" t="s">
        <v>54</v>
      </c>
      <c r="T41" s="15" t="s">
        <v>54</v>
      </c>
      <c r="U41" s="15" t="s">
        <v>54</v>
      </c>
      <c r="V41" s="15" t="s">
        <v>54</v>
      </c>
      <c r="W41" s="15" t="s">
        <v>54</v>
      </c>
      <c r="X41" s="15" t="s">
        <v>54</v>
      </c>
      <c r="Y41" s="16" t="s">
        <v>54</v>
      </c>
      <c r="Z41" s="14" t="s">
        <v>54</v>
      </c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6"/>
    </row>
    <row r="42" spans="1:37">
      <c r="A42" s="22" t="s">
        <v>30</v>
      </c>
      <c r="B42" s="14" t="s">
        <v>54</v>
      </c>
      <c r="C42" s="15" t="s">
        <v>54</v>
      </c>
      <c r="D42" s="15" t="s">
        <v>54</v>
      </c>
      <c r="E42" s="15" t="s">
        <v>54</v>
      </c>
      <c r="F42" s="15" t="s">
        <v>54</v>
      </c>
      <c r="G42" s="15" t="s">
        <v>54</v>
      </c>
      <c r="H42" s="15" t="s">
        <v>54</v>
      </c>
      <c r="I42" s="15" t="s">
        <v>54</v>
      </c>
      <c r="J42" s="15" t="s">
        <v>54</v>
      </c>
      <c r="K42" s="15" t="s">
        <v>54</v>
      </c>
      <c r="L42" s="15" t="s">
        <v>54</v>
      </c>
      <c r="M42" s="16" t="s">
        <v>54</v>
      </c>
      <c r="N42" s="14" t="s">
        <v>54</v>
      </c>
      <c r="O42" s="15" t="s">
        <v>54</v>
      </c>
      <c r="P42" s="15" t="s">
        <v>54</v>
      </c>
      <c r="Q42" s="15" t="s">
        <v>54</v>
      </c>
      <c r="R42" s="15" t="s">
        <v>54</v>
      </c>
      <c r="S42" s="15" t="s">
        <v>54</v>
      </c>
      <c r="T42" s="15" t="s">
        <v>54</v>
      </c>
      <c r="U42" s="15" t="s">
        <v>54</v>
      </c>
      <c r="V42" s="15" t="s">
        <v>54</v>
      </c>
      <c r="W42" s="15" t="s">
        <v>54</v>
      </c>
      <c r="X42" s="15" t="s">
        <v>56</v>
      </c>
      <c r="Y42" s="16" t="s">
        <v>56</v>
      </c>
      <c r="Z42" s="14" t="s">
        <v>54</v>
      </c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6"/>
    </row>
    <row r="43" spans="1:37">
      <c r="A43" s="22" t="s">
        <v>31</v>
      </c>
      <c r="B43" s="14" t="s">
        <v>54</v>
      </c>
      <c r="C43" s="15" t="s">
        <v>54</v>
      </c>
      <c r="D43" s="15" t="s">
        <v>54</v>
      </c>
      <c r="E43" s="15" t="s">
        <v>54</v>
      </c>
      <c r="F43" s="15" t="s">
        <v>59</v>
      </c>
      <c r="G43" s="15" t="s">
        <v>59</v>
      </c>
      <c r="H43" s="15" t="s">
        <v>59</v>
      </c>
      <c r="I43" s="15" t="s">
        <v>59</v>
      </c>
      <c r="J43" s="15" t="s">
        <v>59</v>
      </c>
      <c r="K43" s="15" t="s">
        <v>59</v>
      </c>
      <c r="L43" s="15" t="s">
        <v>59</v>
      </c>
      <c r="M43" s="16" t="s">
        <v>59</v>
      </c>
      <c r="N43" s="14" t="s">
        <v>54</v>
      </c>
      <c r="O43" s="15" t="s">
        <v>54</v>
      </c>
      <c r="P43" s="15" t="s">
        <v>54</v>
      </c>
      <c r="Q43" s="15" t="s">
        <v>54</v>
      </c>
      <c r="R43" s="15" t="s">
        <v>54</v>
      </c>
      <c r="S43" s="15" t="s">
        <v>54</v>
      </c>
      <c r="T43" s="15" t="s">
        <v>54</v>
      </c>
      <c r="U43" s="15" t="s">
        <v>54</v>
      </c>
      <c r="V43" s="15" t="s">
        <v>54</v>
      </c>
      <c r="W43" s="15" t="s">
        <v>54</v>
      </c>
      <c r="X43" s="15" t="s">
        <v>54</v>
      </c>
      <c r="Y43" s="16" t="s">
        <v>54</v>
      </c>
      <c r="Z43" s="14" t="s">
        <v>54</v>
      </c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6"/>
    </row>
    <row r="44" spans="1:37">
      <c r="A44" s="22" t="s">
        <v>32</v>
      </c>
      <c r="B44" s="14" t="s">
        <v>54</v>
      </c>
      <c r="C44" s="15" t="s">
        <v>54</v>
      </c>
      <c r="D44" s="15" t="s">
        <v>54</v>
      </c>
      <c r="E44" s="15" t="s">
        <v>54</v>
      </c>
      <c r="F44" s="15" t="s">
        <v>59</v>
      </c>
      <c r="G44" s="15" t="s">
        <v>59</v>
      </c>
      <c r="H44" s="15" t="s">
        <v>59</v>
      </c>
      <c r="I44" s="15" t="s">
        <v>59</v>
      </c>
      <c r="J44" s="15" t="s">
        <v>59</v>
      </c>
      <c r="K44" s="15" t="s">
        <v>59</v>
      </c>
      <c r="L44" s="15" t="s">
        <v>59</v>
      </c>
      <c r="M44" s="16" t="s">
        <v>59</v>
      </c>
      <c r="N44" s="14" t="s">
        <v>54</v>
      </c>
      <c r="O44" s="15" t="s">
        <v>54</v>
      </c>
      <c r="P44" s="15" t="s">
        <v>54</v>
      </c>
      <c r="Q44" s="15" t="s">
        <v>54</v>
      </c>
      <c r="R44" s="15" t="s">
        <v>54</v>
      </c>
      <c r="S44" s="15" t="s">
        <v>54</v>
      </c>
      <c r="T44" s="15" t="s">
        <v>54</v>
      </c>
      <c r="U44" s="15" t="s">
        <v>54</v>
      </c>
      <c r="V44" s="15" t="s">
        <v>54</v>
      </c>
      <c r="W44" s="15" t="s">
        <v>54</v>
      </c>
      <c r="X44" s="15" t="s">
        <v>54</v>
      </c>
      <c r="Y44" s="16" t="s">
        <v>54</v>
      </c>
      <c r="Z44" s="14" t="s">
        <v>54</v>
      </c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6"/>
    </row>
    <row r="45" spans="1:37">
      <c r="A45" s="22" t="s">
        <v>33</v>
      </c>
      <c r="B45" s="14" t="s">
        <v>54</v>
      </c>
      <c r="C45" s="15" t="s">
        <v>54</v>
      </c>
      <c r="D45" s="15" t="s">
        <v>54</v>
      </c>
      <c r="E45" s="15" t="s">
        <v>54</v>
      </c>
      <c r="F45" s="15" t="s">
        <v>59</v>
      </c>
      <c r="G45" s="15" t="s">
        <v>59</v>
      </c>
      <c r="H45" s="15" t="s">
        <v>59</v>
      </c>
      <c r="I45" s="15" t="s">
        <v>59</v>
      </c>
      <c r="J45" s="15" t="s">
        <v>59</v>
      </c>
      <c r="K45" s="15" t="s">
        <v>59</v>
      </c>
      <c r="L45" s="15" t="s">
        <v>59</v>
      </c>
      <c r="M45" s="16" t="s">
        <v>59</v>
      </c>
      <c r="N45" s="14" t="s">
        <v>54</v>
      </c>
      <c r="O45" s="15" t="s">
        <v>54</v>
      </c>
      <c r="P45" s="15" t="s">
        <v>54</v>
      </c>
      <c r="Q45" s="15" t="s">
        <v>54</v>
      </c>
      <c r="R45" s="15" t="s">
        <v>54</v>
      </c>
      <c r="S45" s="15" t="s">
        <v>54</v>
      </c>
      <c r="T45" s="15" t="s">
        <v>54</v>
      </c>
      <c r="U45" s="15" t="s">
        <v>54</v>
      </c>
      <c r="V45" s="15" t="s">
        <v>54</v>
      </c>
      <c r="W45" s="15" t="s">
        <v>54</v>
      </c>
      <c r="X45" s="15" t="s">
        <v>54</v>
      </c>
      <c r="Y45" s="16" t="s">
        <v>54</v>
      </c>
      <c r="Z45" s="14" t="s">
        <v>54</v>
      </c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6"/>
    </row>
    <row r="46" spans="1:37">
      <c r="A46" s="23" t="s">
        <v>34</v>
      </c>
      <c r="B46" s="24" t="s">
        <v>54</v>
      </c>
      <c r="C46" s="25" t="s">
        <v>54</v>
      </c>
      <c r="D46" s="25" t="s">
        <v>54</v>
      </c>
      <c r="E46" s="25" t="s">
        <v>54</v>
      </c>
      <c r="F46" s="25" t="s">
        <v>54</v>
      </c>
      <c r="G46" s="25" t="s">
        <v>54</v>
      </c>
      <c r="H46" s="25" t="s">
        <v>54</v>
      </c>
      <c r="I46" s="25" t="s">
        <v>54</v>
      </c>
      <c r="J46" s="25" t="s">
        <v>54</v>
      </c>
      <c r="K46" s="25" t="s">
        <v>54</v>
      </c>
      <c r="L46" s="25" t="s">
        <v>54</v>
      </c>
      <c r="M46" s="26" t="s">
        <v>54</v>
      </c>
      <c r="N46" s="24" t="s">
        <v>54</v>
      </c>
      <c r="O46" s="25" t="s">
        <v>54</v>
      </c>
      <c r="P46" s="25" t="s">
        <v>54</v>
      </c>
      <c r="Q46" s="25" t="s">
        <v>54</v>
      </c>
      <c r="R46" s="25" t="s">
        <v>54</v>
      </c>
      <c r="S46" s="25" t="s">
        <v>54</v>
      </c>
      <c r="T46" s="25" t="s">
        <v>54</v>
      </c>
      <c r="U46" s="25" t="s">
        <v>54</v>
      </c>
      <c r="V46" s="25" t="s">
        <v>54</v>
      </c>
      <c r="W46" s="25" t="s">
        <v>54</v>
      </c>
      <c r="X46" s="25" t="s">
        <v>54</v>
      </c>
      <c r="Y46" s="26" t="s">
        <v>54</v>
      </c>
      <c r="Z46" s="24" t="s">
        <v>54</v>
      </c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6"/>
    </row>
  </sheetData>
  <mergeCells count="3">
    <mergeCell ref="B7:M7"/>
    <mergeCell ref="N7:Y7"/>
    <mergeCell ref="Z7:AK7"/>
  </mergeCells>
  <pageMargins left="0.7" right="0.7" top="0.75" bottom="0.75" header="0.3" footer="0.3"/>
  <pageSetup scale="2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38"/>
  <sheetViews>
    <sheetView zoomScale="80" zoomScaleNormal="80" workbookViewId="0"/>
  </sheetViews>
  <sheetFormatPr defaultRowHeight="15"/>
  <cols>
    <col min="1" max="1" width="32.5703125" style="4" customWidth="1"/>
    <col min="2" max="17" width="10.5703125" style="4" bestFit="1" customWidth="1"/>
    <col min="18" max="18" width="10.140625" style="4" bestFit="1" customWidth="1"/>
    <col min="19" max="25" width="10.5703125" style="4" bestFit="1" customWidth="1"/>
    <col min="26" max="37" width="10.5703125" style="18" bestFit="1" customWidth="1"/>
    <col min="38" max="16384" width="9.140625" style="4"/>
  </cols>
  <sheetData>
    <row r="1" spans="1:37" s="7" customFormat="1">
      <c r="A1" s="5" t="s">
        <v>80</v>
      </c>
      <c r="B1" s="6">
        <f>ROUND(AVERAGE(B4,N4,Z4),3)</f>
        <v>1.077</v>
      </c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</row>
    <row r="2" spans="1:37" s="7" customFormat="1">
      <c r="A2" s="5" t="s">
        <v>81</v>
      </c>
      <c r="B2" s="6">
        <f>ROUND(AVERAGE(B5,N5,Z5),3)</f>
        <v>1.0760000000000001</v>
      </c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</row>
    <row r="3" spans="1:37" s="7" customFormat="1"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</row>
    <row r="4" spans="1:37" s="7" customFormat="1">
      <c r="A4" s="5" t="s">
        <v>82</v>
      </c>
      <c r="B4" s="6">
        <f>AVERAGE(F25:K25)/AVERAGE(B25:E25,L25:M25)</f>
        <v>1.0886580808679045</v>
      </c>
      <c r="N4" s="6">
        <f>AVERAGE(R25:W25)/AVERAGE(N25:Q25,X25:Y25)</f>
        <v>1.0775774641548981</v>
      </c>
      <c r="Z4" s="6">
        <f>AVERAGE(AD25:AI25)/AVERAGE(Z25:AC25,AJ25:AK25)</f>
        <v>1.06401644603318</v>
      </c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</row>
    <row r="5" spans="1:37" s="7" customFormat="1">
      <c r="A5" s="5" t="s">
        <v>83</v>
      </c>
      <c r="B5" s="6">
        <f>AVERAGE(F13:K13)/AVERAGE(B13:E13,L13:M13)</f>
        <v>1.0923453403571541</v>
      </c>
      <c r="N5" s="6">
        <f>AVERAGE(R13:W13)/AVERAGE(N13:Q13,X13:Y13)</f>
        <v>1.0715098588366332</v>
      </c>
      <c r="Z5" s="6">
        <f>AVERAGE(AD13:AI13)/AVERAGE(Z13:AC13,AJ13:AK13)</f>
        <v>1.0648340537480652</v>
      </c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</row>
    <row r="6" spans="1:37" s="7" customFormat="1">
      <c r="A6" s="5"/>
      <c r="B6" s="6"/>
      <c r="N6" s="6"/>
      <c r="Z6" s="6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</row>
    <row r="7" spans="1:37" s="7" customFormat="1">
      <c r="A7" s="55" t="s">
        <v>0</v>
      </c>
      <c r="B7" s="84" t="s">
        <v>1</v>
      </c>
      <c r="C7" s="85"/>
      <c r="D7" s="85"/>
      <c r="E7" s="85"/>
      <c r="F7" s="85"/>
      <c r="G7" s="85"/>
      <c r="H7" s="85"/>
      <c r="I7" s="85"/>
      <c r="J7" s="85"/>
      <c r="K7" s="85"/>
      <c r="L7" s="85"/>
      <c r="M7" s="86"/>
      <c r="N7" s="84" t="s">
        <v>2</v>
      </c>
      <c r="O7" s="87"/>
      <c r="P7" s="87"/>
      <c r="Q7" s="87"/>
      <c r="R7" s="87"/>
      <c r="S7" s="87"/>
      <c r="T7" s="87"/>
      <c r="U7" s="87"/>
      <c r="V7" s="87"/>
      <c r="W7" s="87"/>
      <c r="X7" s="87"/>
      <c r="Y7" s="88"/>
      <c r="Z7" s="89" t="s">
        <v>3</v>
      </c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1"/>
    </row>
    <row r="8" spans="1:37" s="7" customFormat="1">
      <c r="A8" s="56" t="s">
        <v>38</v>
      </c>
      <c r="B8" s="59">
        <v>42522</v>
      </c>
      <c r="C8" s="54">
        <v>42522</v>
      </c>
      <c r="D8" s="54">
        <v>42522</v>
      </c>
      <c r="E8" s="54">
        <v>42491</v>
      </c>
      <c r="F8" s="54">
        <v>42461</v>
      </c>
      <c r="G8" s="54">
        <v>42430</v>
      </c>
      <c r="H8" s="54">
        <v>42401</v>
      </c>
      <c r="I8" s="54">
        <v>42370</v>
      </c>
      <c r="J8" s="54">
        <v>42339</v>
      </c>
      <c r="K8" s="54">
        <v>42309</v>
      </c>
      <c r="L8" s="54">
        <v>42278</v>
      </c>
      <c r="M8" s="60">
        <v>42248</v>
      </c>
      <c r="N8" s="59">
        <v>42217</v>
      </c>
      <c r="O8" s="54">
        <v>42186</v>
      </c>
      <c r="P8" s="54">
        <v>42156</v>
      </c>
      <c r="Q8" s="54">
        <v>42125</v>
      </c>
      <c r="R8" s="54">
        <v>42095</v>
      </c>
      <c r="S8" s="54">
        <v>42064</v>
      </c>
      <c r="T8" s="54">
        <v>42036</v>
      </c>
      <c r="U8" s="54">
        <v>42005</v>
      </c>
      <c r="V8" s="54">
        <v>41974</v>
      </c>
      <c r="W8" s="54">
        <v>41944</v>
      </c>
      <c r="X8" s="54">
        <v>41913</v>
      </c>
      <c r="Y8" s="60">
        <v>41883</v>
      </c>
      <c r="Z8" s="59">
        <v>41852</v>
      </c>
      <c r="AA8" s="54">
        <v>41821</v>
      </c>
      <c r="AB8" s="54">
        <v>41791</v>
      </c>
      <c r="AC8" s="54">
        <v>41760</v>
      </c>
      <c r="AD8" s="54">
        <v>41730</v>
      </c>
      <c r="AE8" s="54">
        <v>41699</v>
      </c>
      <c r="AF8" s="54">
        <v>41671</v>
      </c>
      <c r="AG8" s="54">
        <v>41640</v>
      </c>
      <c r="AH8" s="54">
        <v>41609</v>
      </c>
      <c r="AI8" s="54">
        <v>41579</v>
      </c>
      <c r="AJ8" s="54">
        <v>41548</v>
      </c>
      <c r="AK8" s="60">
        <v>41518</v>
      </c>
    </row>
    <row r="9" spans="1:37">
      <c r="A9" s="57" t="s">
        <v>5</v>
      </c>
      <c r="B9" s="9">
        <v>9.5299999999999996E-2</v>
      </c>
      <c r="C9" s="10">
        <v>9.5299999999999996E-2</v>
      </c>
      <c r="D9" s="10">
        <v>9.5299999999999996E-2</v>
      </c>
      <c r="E9" s="10">
        <v>9.5299999999999996E-2</v>
      </c>
      <c r="F9" s="10">
        <v>0.10489999999999999</v>
      </c>
      <c r="G9" s="10">
        <v>0.10489999999999999</v>
      </c>
      <c r="H9" s="10">
        <v>0.10489999999999999</v>
      </c>
      <c r="I9" s="10">
        <v>0.10489999999999999</v>
      </c>
      <c r="J9" s="10">
        <v>0.10489999999999999</v>
      </c>
      <c r="K9" s="10">
        <v>0.10489999999999999</v>
      </c>
      <c r="L9" s="10">
        <v>6.9199999999999998E-2</v>
      </c>
      <c r="M9" s="11">
        <v>6.9199999999999998E-2</v>
      </c>
      <c r="N9" s="9">
        <v>6.9199999999999998E-2</v>
      </c>
      <c r="O9" s="10">
        <v>6.9199999999999998E-2</v>
      </c>
      <c r="P9" s="10">
        <v>6.9199999999999998E-2</v>
      </c>
      <c r="Q9" s="10">
        <v>6.9199999999999998E-2</v>
      </c>
      <c r="R9" s="10">
        <v>5.0599999999999999E-2</v>
      </c>
      <c r="S9" s="10">
        <v>5.0599999999999999E-2</v>
      </c>
      <c r="T9" s="10">
        <v>5.0599999999999999E-2</v>
      </c>
      <c r="U9" s="10">
        <v>5.0599999999999999E-2</v>
      </c>
      <c r="V9" s="10">
        <v>5.0599999999999999E-2</v>
      </c>
      <c r="W9" s="10">
        <v>5.0599999999999999E-2</v>
      </c>
      <c r="X9" s="10">
        <v>5.4399999999999997E-2</v>
      </c>
      <c r="Y9" s="11">
        <v>5.4399999999999997E-2</v>
      </c>
      <c r="Z9" s="9">
        <v>5.4399999999999997E-2</v>
      </c>
      <c r="AA9" s="10">
        <v>5.4399999999999997E-2</v>
      </c>
      <c r="AB9" s="10">
        <v>5.4399999999999997E-2</v>
      </c>
      <c r="AC9" s="10">
        <v>5.4399999999999997E-2</v>
      </c>
      <c r="AD9" s="10">
        <v>6.6299999999999998E-2</v>
      </c>
      <c r="AE9" s="10">
        <v>6.6299999999999998E-2</v>
      </c>
      <c r="AF9" s="10">
        <v>6.6299999999999998E-2</v>
      </c>
      <c r="AG9" s="10">
        <v>6.6299999999999998E-2</v>
      </c>
      <c r="AH9" s="10">
        <v>6.6299999999999998E-2</v>
      </c>
      <c r="AI9" s="10">
        <v>6.6299999999999998E-2</v>
      </c>
      <c r="AJ9" s="10">
        <v>5.5899999999999998E-2</v>
      </c>
      <c r="AK9" s="11">
        <v>5.5899999999999998E-2</v>
      </c>
    </row>
    <row r="10" spans="1:37">
      <c r="A10" s="51" t="s">
        <v>6</v>
      </c>
      <c r="B10" s="12">
        <v>8896.7000000000007</v>
      </c>
      <c r="C10" s="1">
        <v>8896.7000000000007</v>
      </c>
      <c r="D10" s="1">
        <v>8896.7000000000007</v>
      </c>
      <c r="E10" s="1">
        <v>8896.7000000000007</v>
      </c>
      <c r="F10" s="1">
        <v>9843.1</v>
      </c>
      <c r="G10" s="1">
        <v>9843.1</v>
      </c>
      <c r="H10" s="1">
        <v>9842.7999999999993</v>
      </c>
      <c r="I10" s="1">
        <v>9841.2000000000007</v>
      </c>
      <c r="J10" s="1">
        <v>9817.6</v>
      </c>
      <c r="K10" s="1">
        <v>9828.2000000000007</v>
      </c>
      <c r="L10" s="1">
        <v>9322.7000000000007</v>
      </c>
      <c r="M10" s="13">
        <v>9343.9</v>
      </c>
      <c r="N10" s="12">
        <v>9314.7999999999993</v>
      </c>
      <c r="O10" s="1">
        <v>9340.1</v>
      </c>
      <c r="P10" s="1">
        <v>9303.9</v>
      </c>
      <c r="Q10" s="1">
        <v>9266.1</v>
      </c>
      <c r="R10" s="1">
        <v>10377.299999999999</v>
      </c>
      <c r="S10" s="1">
        <v>10376</v>
      </c>
      <c r="T10" s="1">
        <v>10223.5</v>
      </c>
      <c r="U10" s="1">
        <v>10223.5</v>
      </c>
      <c r="V10" s="1">
        <v>10221.5</v>
      </c>
      <c r="W10" s="1">
        <v>10221.5</v>
      </c>
      <c r="X10" s="1">
        <v>9278.2999999999993</v>
      </c>
      <c r="Y10" s="13">
        <v>9286.7000000000007</v>
      </c>
      <c r="Z10" s="12">
        <v>9257</v>
      </c>
      <c r="AA10" s="1">
        <v>9244.5</v>
      </c>
      <c r="AB10" s="1">
        <v>9241.2000000000007</v>
      </c>
      <c r="AC10" s="1">
        <v>9254.6</v>
      </c>
      <c r="AD10" s="1">
        <v>9895.1</v>
      </c>
      <c r="AE10" s="1">
        <v>9902.7999999999993</v>
      </c>
      <c r="AF10" s="1">
        <v>9902.7999999999993</v>
      </c>
      <c r="AG10" s="1">
        <v>9900</v>
      </c>
      <c r="AH10" s="1">
        <v>9897.7999999999993</v>
      </c>
      <c r="AI10" s="1">
        <v>9877.7999999999993</v>
      </c>
      <c r="AJ10" s="1">
        <v>9415.7999999999993</v>
      </c>
      <c r="AK10" s="13">
        <v>9415.7999999999993</v>
      </c>
    </row>
    <row r="11" spans="1:37">
      <c r="A11" s="51" t="s">
        <v>7</v>
      </c>
      <c r="B11" s="12">
        <v>358.1</v>
      </c>
      <c r="C11" s="1">
        <v>358.1</v>
      </c>
      <c r="D11" s="1">
        <v>358.1</v>
      </c>
      <c r="E11" s="1">
        <v>350</v>
      </c>
      <c r="F11" s="1">
        <v>254.6</v>
      </c>
      <c r="G11" s="1">
        <v>238.8</v>
      </c>
      <c r="H11" s="1">
        <v>238.2</v>
      </c>
      <c r="I11" s="1">
        <v>239.5</v>
      </c>
      <c r="J11" s="1">
        <v>236.5</v>
      </c>
      <c r="K11" s="1">
        <v>229.3</v>
      </c>
      <c r="L11" s="1">
        <v>415.7</v>
      </c>
      <c r="M11" s="13">
        <v>388.5</v>
      </c>
      <c r="N11" s="12">
        <v>381.3</v>
      </c>
      <c r="O11" s="1">
        <v>380.7</v>
      </c>
      <c r="P11" s="1">
        <v>377.8</v>
      </c>
      <c r="Q11" s="1">
        <v>366</v>
      </c>
      <c r="R11" s="1">
        <v>230.8</v>
      </c>
      <c r="S11" s="1">
        <v>233.1</v>
      </c>
      <c r="T11" s="1">
        <v>233.3</v>
      </c>
      <c r="U11" s="1">
        <v>230.4</v>
      </c>
      <c r="V11" s="1">
        <v>227.2</v>
      </c>
      <c r="W11" s="1">
        <v>222.9</v>
      </c>
      <c r="X11" s="1">
        <v>349.3</v>
      </c>
      <c r="Y11" s="13">
        <v>319</v>
      </c>
      <c r="Z11" s="12">
        <v>316.39999999999998</v>
      </c>
      <c r="AA11" s="1">
        <v>312.3</v>
      </c>
      <c r="AB11" s="1">
        <v>303.7</v>
      </c>
      <c r="AC11" s="1">
        <v>298.3</v>
      </c>
      <c r="AD11" s="1">
        <v>236.9</v>
      </c>
      <c r="AE11" s="1">
        <v>234.5</v>
      </c>
      <c r="AF11" s="1">
        <v>235</v>
      </c>
      <c r="AG11" s="1">
        <v>232.8</v>
      </c>
      <c r="AH11" s="1">
        <v>229.7</v>
      </c>
      <c r="AI11" s="1">
        <v>224.9</v>
      </c>
      <c r="AJ11" s="1">
        <v>357.1</v>
      </c>
      <c r="AK11" s="13">
        <v>349.7</v>
      </c>
    </row>
    <row r="12" spans="1:37">
      <c r="A12" s="53" t="s">
        <v>88</v>
      </c>
      <c r="B12" s="31">
        <f>SUM(B10:B11)</f>
        <v>9254.8000000000011</v>
      </c>
      <c r="C12" s="32">
        <f t="shared" ref="C12:AK12" si="0">SUM(C10:C11)</f>
        <v>9254.8000000000011</v>
      </c>
      <c r="D12" s="32">
        <f t="shared" si="0"/>
        <v>9254.8000000000011</v>
      </c>
      <c r="E12" s="32">
        <f t="shared" si="0"/>
        <v>9246.7000000000007</v>
      </c>
      <c r="F12" s="32">
        <f t="shared" si="0"/>
        <v>10097.700000000001</v>
      </c>
      <c r="G12" s="32">
        <f t="shared" si="0"/>
        <v>10081.9</v>
      </c>
      <c r="H12" s="32">
        <f t="shared" si="0"/>
        <v>10081</v>
      </c>
      <c r="I12" s="32">
        <f t="shared" si="0"/>
        <v>10080.700000000001</v>
      </c>
      <c r="J12" s="32">
        <f t="shared" si="0"/>
        <v>10054.1</v>
      </c>
      <c r="K12" s="32">
        <f t="shared" si="0"/>
        <v>10057.5</v>
      </c>
      <c r="L12" s="32">
        <f t="shared" si="0"/>
        <v>9738.4000000000015</v>
      </c>
      <c r="M12" s="33">
        <f t="shared" si="0"/>
        <v>9732.4</v>
      </c>
      <c r="N12" s="31">
        <f t="shared" si="0"/>
        <v>9696.0999999999985</v>
      </c>
      <c r="O12" s="32">
        <f t="shared" si="0"/>
        <v>9720.8000000000011</v>
      </c>
      <c r="P12" s="32">
        <f t="shared" si="0"/>
        <v>9681.6999999999989</v>
      </c>
      <c r="Q12" s="32">
        <f t="shared" si="0"/>
        <v>9632.1</v>
      </c>
      <c r="R12" s="32">
        <f t="shared" si="0"/>
        <v>10608.099999999999</v>
      </c>
      <c r="S12" s="32">
        <f t="shared" si="0"/>
        <v>10609.1</v>
      </c>
      <c r="T12" s="32">
        <f t="shared" si="0"/>
        <v>10456.799999999999</v>
      </c>
      <c r="U12" s="32">
        <f t="shared" si="0"/>
        <v>10453.9</v>
      </c>
      <c r="V12" s="32">
        <f t="shared" si="0"/>
        <v>10448.700000000001</v>
      </c>
      <c r="W12" s="32">
        <f t="shared" si="0"/>
        <v>10444.4</v>
      </c>
      <c r="X12" s="32">
        <f t="shared" si="0"/>
        <v>9627.5999999999985</v>
      </c>
      <c r="Y12" s="33">
        <f t="shared" si="0"/>
        <v>9605.7000000000007</v>
      </c>
      <c r="Z12" s="31">
        <f t="shared" si="0"/>
        <v>9573.4</v>
      </c>
      <c r="AA12" s="32">
        <f t="shared" si="0"/>
        <v>9556.7999999999993</v>
      </c>
      <c r="AB12" s="32">
        <f t="shared" si="0"/>
        <v>9544.9000000000015</v>
      </c>
      <c r="AC12" s="32">
        <f t="shared" si="0"/>
        <v>9552.9</v>
      </c>
      <c r="AD12" s="32">
        <f t="shared" si="0"/>
        <v>10132</v>
      </c>
      <c r="AE12" s="32">
        <f t="shared" si="0"/>
        <v>10137.299999999999</v>
      </c>
      <c r="AF12" s="32">
        <f t="shared" si="0"/>
        <v>10137.799999999999</v>
      </c>
      <c r="AG12" s="32">
        <f t="shared" si="0"/>
        <v>10132.799999999999</v>
      </c>
      <c r="AH12" s="32">
        <f t="shared" si="0"/>
        <v>10127.5</v>
      </c>
      <c r="AI12" s="32">
        <f t="shared" si="0"/>
        <v>10102.699999999999</v>
      </c>
      <c r="AJ12" s="32">
        <f t="shared" si="0"/>
        <v>9772.9</v>
      </c>
      <c r="AK12" s="33">
        <f t="shared" si="0"/>
        <v>9765.5</v>
      </c>
    </row>
    <row r="13" spans="1:37">
      <c r="A13" s="53" t="s">
        <v>9</v>
      </c>
      <c r="B13" s="31">
        <f>TRUNC(B12/(1-B9),1)</f>
        <v>10229.6</v>
      </c>
      <c r="C13" s="32">
        <f t="shared" ref="C13:AK13" si="1">TRUNC(C12/(1-C9),1)</f>
        <v>10229.6</v>
      </c>
      <c r="D13" s="32">
        <f t="shared" si="1"/>
        <v>10229.6</v>
      </c>
      <c r="E13" s="32">
        <f t="shared" si="1"/>
        <v>10220.700000000001</v>
      </c>
      <c r="F13" s="32">
        <f t="shared" si="1"/>
        <v>11281</v>
      </c>
      <c r="G13" s="32">
        <f t="shared" si="1"/>
        <v>11263.4</v>
      </c>
      <c r="H13" s="32">
        <f t="shared" si="1"/>
        <v>11262.4</v>
      </c>
      <c r="I13" s="32">
        <f t="shared" si="1"/>
        <v>11262</v>
      </c>
      <c r="J13" s="32">
        <f t="shared" si="1"/>
        <v>11232.3</v>
      </c>
      <c r="K13" s="32">
        <f t="shared" si="1"/>
        <v>11236.1</v>
      </c>
      <c r="L13" s="32">
        <f t="shared" si="1"/>
        <v>10462.299999999999</v>
      </c>
      <c r="M13" s="33">
        <f t="shared" si="1"/>
        <v>10455.9</v>
      </c>
      <c r="N13" s="31">
        <f t="shared" si="1"/>
        <v>10416.9</v>
      </c>
      <c r="O13" s="32">
        <f t="shared" si="1"/>
        <v>10443.4</v>
      </c>
      <c r="P13" s="32">
        <f t="shared" si="1"/>
        <v>10401.4</v>
      </c>
      <c r="Q13" s="32">
        <f t="shared" si="1"/>
        <v>10348.1</v>
      </c>
      <c r="R13" s="32">
        <f t="shared" si="1"/>
        <v>11173.4</v>
      </c>
      <c r="S13" s="32">
        <f t="shared" si="1"/>
        <v>11174.5</v>
      </c>
      <c r="T13" s="32">
        <f t="shared" si="1"/>
        <v>11014.1</v>
      </c>
      <c r="U13" s="32">
        <f t="shared" si="1"/>
        <v>11011</v>
      </c>
      <c r="V13" s="32">
        <f t="shared" si="1"/>
        <v>11005.5</v>
      </c>
      <c r="W13" s="32">
        <f t="shared" si="1"/>
        <v>11001</v>
      </c>
      <c r="X13" s="32">
        <f t="shared" si="1"/>
        <v>10181.4</v>
      </c>
      <c r="Y13" s="33">
        <f t="shared" si="1"/>
        <v>10158.299999999999</v>
      </c>
      <c r="Z13" s="31">
        <f t="shared" si="1"/>
        <v>10124.1</v>
      </c>
      <c r="AA13" s="32">
        <f t="shared" si="1"/>
        <v>10106.5</v>
      </c>
      <c r="AB13" s="32">
        <f t="shared" si="1"/>
        <v>10094</v>
      </c>
      <c r="AC13" s="32">
        <f t="shared" si="1"/>
        <v>10102.4</v>
      </c>
      <c r="AD13" s="32">
        <f t="shared" si="1"/>
        <v>10851.4</v>
      </c>
      <c r="AE13" s="32">
        <f t="shared" si="1"/>
        <v>10857.1</v>
      </c>
      <c r="AF13" s="32">
        <f t="shared" si="1"/>
        <v>10857.6</v>
      </c>
      <c r="AG13" s="32">
        <f t="shared" si="1"/>
        <v>10852.3</v>
      </c>
      <c r="AH13" s="32">
        <f t="shared" si="1"/>
        <v>10846.6</v>
      </c>
      <c r="AI13" s="32">
        <f t="shared" si="1"/>
        <v>10820</v>
      </c>
      <c r="AJ13" s="32">
        <f t="shared" si="1"/>
        <v>10351.5</v>
      </c>
      <c r="AK13" s="33">
        <f t="shared" si="1"/>
        <v>10343.700000000001</v>
      </c>
    </row>
    <row r="14" spans="1:37">
      <c r="A14" s="22" t="s">
        <v>25</v>
      </c>
      <c r="B14" s="14">
        <v>0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-15.8</v>
      </c>
      <c r="K14" s="15">
        <v>-15.8</v>
      </c>
      <c r="L14" s="15">
        <v>-12.3</v>
      </c>
      <c r="M14" s="16">
        <v>-12.3</v>
      </c>
      <c r="N14" s="14" t="s">
        <v>54</v>
      </c>
      <c r="O14" s="15" t="s">
        <v>54</v>
      </c>
      <c r="P14" s="15" t="s">
        <v>54</v>
      </c>
      <c r="Q14" s="15" t="s">
        <v>54</v>
      </c>
      <c r="R14" s="15" t="s">
        <v>54</v>
      </c>
      <c r="S14" s="15" t="s">
        <v>54</v>
      </c>
      <c r="T14" s="15" t="s">
        <v>54</v>
      </c>
      <c r="U14" s="15" t="s">
        <v>54</v>
      </c>
      <c r="V14" s="15" t="s">
        <v>54</v>
      </c>
      <c r="W14" s="15" t="s">
        <v>54</v>
      </c>
      <c r="X14" s="15" t="s">
        <v>54</v>
      </c>
      <c r="Y14" s="16" t="s">
        <v>54</v>
      </c>
      <c r="Z14" s="14" t="s">
        <v>54</v>
      </c>
      <c r="AA14" s="15" t="s">
        <v>54</v>
      </c>
      <c r="AB14" s="15" t="s">
        <v>54</v>
      </c>
      <c r="AC14" s="15" t="s">
        <v>54</v>
      </c>
      <c r="AD14" s="15" t="s">
        <v>54</v>
      </c>
      <c r="AE14" s="15" t="s">
        <v>54</v>
      </c>
      <c r="AF14" s="15" t="s">
        <v>54</v>
      </c>
      <c r="AG14" s="15" t="s">
        <v>54</v>
      </c>
      <c r="AH14" s="15" t="s">
        <v>54</v>
      </c>
      <c r="AI14" s="15" t="s">
        <v>54</v>
      </c>
      <c r="AJ14" s="15" t="s">
        <v>54</v>
      </c>
      <c r="AK14" s="16" t="s">
        <v>54</v>
      </c>
    </row>
    <row r="15" spans="1:37">
      <c r="A15" s="22" t="s">
        <v>26</v>
      </c>
      <c r="B15" s="14">
        <v>0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-14</v>
      </c>
      <c r="K15" s="15">
        <v>-14</v>
      </c>
      <c r="L15" s="15">
        <v>-11.5</v>
      </c>
      <c r="M15" s="16">
        <v>-11.5</v>
      </c>
      <c r="N15" s="14" t="s">
        <v>54</v>
      </c>
      <c r="O15" s="15" t="s">
        <v>54</v>
      </c>
      <c r="P15" s="15" t="s">
        <v>54</v>
      </c>
      <c r="Q15" s="15" t="s">
        <v>54</v>
      </c>
      <c r="R15" s="15" t="s">
        <v>54</v>
      </c>
      <c r="S15" s="15" t="s">
        <v>54</v>
      </c>
      <c r="T15" s="15" t="s">
        <v>54</v>
      </c>
      <c r="U15" s="15" t="s">
        <v>54</v>
      </c>
      <c r="V15" s="15" t="s">
        <v>54</v>
      </c>
      <c r="W15" s="15" t="s">
        <v>54</v>
      </c>
      <c r="X15" s="15" t="s">
        <v>54</v>
      </c>
      <c r="Y15" s="16" t="s">
        <v>54</v>
      </c>
      <c r="Z15" s="14" t="s">
        <v>54</v>
      </c>
      <c r="AA15" s="15" t="s">
        <v>54</v>
      </c>
      <c r="AB15" s="15" t="s">
        <v>54</v>
      </c>
      <c r="AC15" s="15" t="s">
        <v>54</v>
      </c>
      <c r="AD15" s="15" t="s">
        <v>54</v>
      </c>
      <c r="AE15" s="15" t="s">
        <v>54</v>
      </c>
      <c r="AF15" s="15" t="s">
        <v>54</v>
      </c>
      <c r="AG15" s="15" t="s">
        <v>54</v>
      </c>
      <c r="AH15" s="15" t="s">
        <v>54</v>
      </c>
      <c r="AI15" s="15" t="s">
        <v>54</v>
      </c>
      <c r="AJ15" s="15" t="s">
        <v>54</v>
      </c>
      <c r="AK15" s="16" t="s">
        <v>54</v>
      </c>
    </row>
    <row r="16" spans="1:37">
      <c r="A16" s="22" t="s">
        <v>27</v>
      </c>
      <c r="B16" s="14" t="s">
        <v>54</v>
      </c>
      <c r="C16" s="15" t="s">
        <v>54</v>
      </c>
      <c r="D16" s="15" t="s">
        <v>54</v>
      </c>
      <c r="E16" s="15" t="s">
        <v>54</v>
      </c>
      <c r="F16" s="15" t="s">
        <v>54</v>
      </c>
      <c r="G16" s="15" t="s">
        <v>54</v>
      </c>
      <c r="H16" s="15" t="s">
        <v>54</v>
      </c>
      <c r="I16" s="15" t="s">
        <v>54</v>
      </c>
      <c r="J16" s="15" t="s">
        <v>54</v>
      </c>
      <c r="K16" s="15" t="s">
        <v>54</v>
      </c>
      <c r="L16" s="15" t="s">
        <v>54</v>
      </c>
      <c r="M16" s="16" t="s">
        <v>54</v>
      </c>
      <c r="N16" s="14">
        <v>0</v>
      </c>
      <c r="O16" s="15">
        <v>0</v>
      </c>
      <c r="P16" s="15">
        <v>0</v>
      </c>
      <c r="Q16" s="15">
        <v>0</v>
      </c>
      <c r="R16" s="15">
        <v>0</v>
      </c>
      <c r="S16" s="15">
        <v>0</v>
      </c>
      <c r="T16" s="15">
        <v>166.6</v>
      </c>
      <c r="U16" s="15">
        <v>166.6</v>
      </c>
      <c r="V16" s="15">
        <v>166.6</v>
      </c>
      <c r="W16" s="15">
        <v>166.6</v>
      </c>
      <c r="X16" s="15">
        <v>167.9</v>
      </c>
      <c r="Y16" s="16">
        <v>167.9</v>
      </c>
      <c r="Z16" s="14" t="s">
        <v>54</v>
      </c>
      <c r="AA16" s="15" t="s">
        <v>54</v>
      </c>
      <c r="AB16" s="15" t="s">
        <v>54</v>
      </c>
      <c r="AC16" s="15" t="s">
        <v>54</v>
      </c>
      <c r="AD16" s="15" t="s">
        <v>54</v>
      </c>
      <c r="AE16" s="15" t="s">
        <v>54</v>
      </c>
      <c r="AF16" s="15" t="s">
        <v>54</v>
      </c>
      <c r="AG16" s="15" t="s">
        <v>54</v>
      </c>
      <c r="AH16" s="15" t="s">
        <v>54</v>
      </c>
      <c r="AI16" s="15" t="s">
        <v>54</v>
      </c>
      <c r="AJ16" s="15" t="s">
        <v>54</v>
      </c>
      <c r="AK16" s="16" t="s">
        <v>54</v>
      </c>
    </row>
    <row r="17" spans="1:37">
      <c r="A17" s="22" t="s">
        <v>28</v>
      </c>
      <c r="B17" s="14">
        <v>0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-22.4</v>
      </c>
      <c r="K17" s="15">
        <v>-22.4</v>
      </c>
      <c r="L17" s="15">
        <v>-17.7</v>
      </c>
      <c r="M17" s="16">
        <v>-17.7</v>
      </c>
      <c r="N17" s="14" t="s">
        <v>54</v>
      </c>
      <c r="O17" s="15" t="s">
        <v>54</v>
      </c>
      <c r="P17" s="15" t="s">
        <v>54</v>
      </c>
      <c r="Q17" s="15" t="s">
        <v>54</v>
      </c>
      <c r="R17" s="15" t="s">
        <v>54</v>
      </c>
      <c r="S17" s="15" t="s">
        <v>54</v>
      </c>
      <c r="T17" s="15" t="s">
        <v>54</v>
      </c>
      <c r="U17" s="15" t="s">
        <v>54</v>
      </c>
      <c r="V17" s="15" t="s">
        <v>54</v>
      </c>
      <c r="W17" s="15" t="s">
        <v>54</v>
      </c>
      <c r="X17" s="15" t="s">
        <v>54</v>
      </c>
      <c r="Y17" s="16" t="s">
        <v>54</v>
      </c>
      <c r="Z17" s="14" t="s">
        <v>54</v>
      </c>
      <c r="AA17" s="15" t="s">
        <v>54</v>
      </c>
      <c r="AB17" s="15" t="s">
        <v>54</v>
      </c>
      <c r="AC17" s="15" t="s">
        <v>54</v>
      </c>
      <c r="AD17" s="15" t="s">
        <v>54</v>
      </c>
      <c r="AE17" s="15" t="s">
        <v>54</v>
      </c>
      <c r="AF17" s="15" t="s">
        <v>54</v>
      </c>
      <c r="AG17" s="15" t="s">
        <v>54</v>
      </c>
      <c r="AH17" s="15" t="s">
        <v>54</v>
      </c>
      <c r="AI17" s="15" t="s">
        <v>54</v>
      </c>
      <c r="AJ17" s="15" t="s">
        <v>54</v>
      </c>
      <c r="AK17" s="16" t="s">
        <v>54</v>
      </c>
    </row>
    <row r="18" spans="1:37">
      <c r="A18" s="22" t="s">
        <v>29</v>
      </c>
      <c r="B18" s="14">
        <v>0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-22.1</v>
      </c>
      <c r="K18" s="15">
        <v>-22.1</v>
      </c>
      <c r="L18" s="15">
        <v>-16.899999999999999</v>
      </c>
      <c r="M18" s="16">
        <v>-16.899999999999999</v>
      </c>
      <c r="N18" s="14" t="s">
        <v>54</v>
      </c>
      <c r="O18" s="15" t="s">
        <v>54</v>
      </c>
      <c r="P18" s="15" t="s">
        <v>54</v>
      </c>
      <c r="Q18" s="15" t="s">
        <v>54</v>
      </c>
      <c r="R18" s="15" t="s">
        <v>54</v>
      </c>
      <c r="S18" s="15" t="s">
        <v>54</v>
      </c>
      <c r="T18" s="15" t="s">
        <v>54</v>
      </c>
      <c r="U18" s="15" t="s">
        <v>54</v>
      </c>
      <c r="V18" s="15" t="s">
        <v>54</v>
      </c>
      <c r="W18" s="15" t="s">
        <v>54</v>
      </c>
      <c r="X18" s="15" t="s">
        <v>54</v>
      </c>
      <c r="Y18" s="16" t="s">
        <v>54</v>
      </c>
      <c r="Z18" s="14" t="s">
        <v>54</v>
      </c>
      <c r="AA18" s="15" t="s">
        <v>54</v>
      </c>
      <c r="AB18" s="15" t="s">
        <v>54</v>
      </c>
      <c r="AC18" s="15" t="s">
        <v>54</v>
      </c>
      <c r="AD18" s="15" t="s">
        <v>54</v>
      </c>
      <c r="AE18" s="15" t="s">
        <v>54</v>
      </c>
      <c r="AF18" s="15" t="s">
        <v>54</v>
      </c>
      <c r="AG18" s="15" t="s">
        <v>54</v>
      </c>
      <c r="AH18" s="15" t="s">
        <v>54</v>
      </c>
      <c r="AI18" s="15" t="s">
        <v>54</v>
      </c>
      <c r="AJ18" s="15" t="s">
        <v>54</v>
      </c>
      <c r="AK18" s="16" t="s">
        <v>54</v>
      </c>
    </row>
    <row r="19" spans="1:37">
      <c r="A19" s="22" t="s">
        <v>30</v>
      </c>
      <c r="B19" s="14" t="s">
        <v>54</v>
      </c>
      <c r="C19" s="15" t="s">
        <v>54</v>
      </c>
      <c r="D19" s="15" t="s">
        <v>54</v>
      </c>
      <c r="E19" s="15" t="s">
        <v>54</v>
      </c>
      <c r="F19" s="15" t="s">
        <v>54</v>
      </c>
      <c r="G19" s="15" t="s">
        <v>54</v>
      </c>
      <c r="H19" s="15" t="s">
        <v>54</v>
      </c>
      <c r="I19" s="15" t="s">
        <v>54</v>
      </c>
      <c r="J19" s="15" t="s">
        <v>54</v>
      </c>
      <c r="K19" s="15" t="s">
        <v>54</v>
      </c>
      <c r="L19" s="15" t="s">
        <v>54</v>
      </c>
      <c r="M19" s="16" t="s">
        <v>54</v>
      </c>
      <c r="N19" s="14">
        <v>0</v>
      </c>
      <c r="O19" s="15">
        <v>0</v>
      </c>
      <c r="P19" s="15">
        <v>0</v>
      </c>
      <c r="Q19" s="15">
        <v>0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15">
        <v>-33.1</v>
      </c>
      <c r="Y19" s="16">
        <v>-33.1</v>
      </c>
      <c r="Z19" s="14" t="s">
        <v>54</v>
      </c>
      <c r="AA19" s="15" t="s">
        <v>54</v>
      </c>
      <c r="AB19" s="15" t="s">
        <v>54</v>
      </c>
      <c r="AC19" s="15" t="s">
        <v>54</v>
      </c>
      <c r="AD19" s="15" t="s">
        <v>54</v>
      </c>
      <c r="AE19" s="15" t="s">
        <v>54</v>
      </c>
      <c r="AF19" s="15" t="s">
        <v>54</v>
      </c>
      <c r="AG19" s="15" t="s">
        <v>54</v>
      </c>
      <c r="AH19" s="15" t="s">
        <v>54</v>
      </c>
      <c r="AI19" s="15" t="s">
        <v>54</v>
      </c>
      <c r="AJ19" s="15" t="s">
        <v>54</v>
      </c>
      <c r="AK19" s="16" t="s">
        <v>54</v>
      </c>
    </row>
    <row r="20" spans="1:37">
      <c r="A20" s="22" t="s">
        <v>31</v>
      </c>
      <c r="B20" s="14">
        <v>0</v>
      </c>
      <c r="C20" s="15">
        <v>0</v>
      </c>
      <c r="D20" s="15">
        <v>0</v>
      </c>
      <c r="E20" s="15">
        <v>0</v>
      </c>
      <c r="F20" s="15">
        <v>-15.6</v>
      </c>
      <c r="G20" s="15">
        <v>-15.6</v>
      </c>
      <c r="H20" s="15">
        <v>-15.6</v>
      </c>
      <c r="I20" s="15">
        <v>-15.6</v>
      </c>
      <c r="J20" s="15">
        <v>-15.6</v>
      </c>
      <c r="K20" s="15">
        <v>-15.6</v>
      </c>
      <c r="L20" s="15">
        <v>-12.9</v>
      </c>
      <c r="M20" s="16">
        <v>-12.9</v>
      </c>
      <c r="N20" s="14" t="s">
        <v>54</v>
      </c>
      <c r="O20" s="15" t="s">
        <v>54</v>
      </c>
      <c r="P20" s="15" t="s">
        <v>54</v>
      </c>
      <c r="Q20" s="15" t="s">
        <v>54</v>
      </c>
      <c r="R20" s="15" t="s">
        <v>54</v>
      </c>
      <c r="S20" s="15" t="s">
        <v>54</v>
      </c>
      <c r="T20" s="15" t="s">
        <v>54</v>
      </c>
      <c r="U20" s="15" t="s">
        <v>54</v>
      </c>
      <c r="V20" s="15" t="s">
        <v>54</v>
      </c>
      <c r="W20" s="15" t="s">
        <v>54</v>
      </c>
      <c r="X20" s="15" t="s">
        <v>54</v>
      </c>
      <c r="Y20" s="16" t="s">
        <v>54</v>
      </c>
      <c r="Z20" s="14" t="s">
        <v>54</v>
      </c>
      <c r="AA20" s="15" t="s">
        <v>54</v>
      </c>
      <c r="AB20" s="15" t="s">
        <v>54</v>
      </c>
      <c r="AC20" s="15" t="s">
        <v>54</v>
      </c>
      <c r="AD20" s="15" t="s">
        <v>54</v>
      </c>
      <c r="AE20" s="15" t="s">
        <v>54</v>
      </c>
      <c r="AF20" s="15" t="s">
        <v>54</v>
      </c>
      <c r="AG20" s="15" t="s">
        <v>54</v>
      </c>
      <c r="AH20" s="15" t="s">
        <v>54</v>
      </c>
      <c r="AI20" s="15" t="s">
        <v>54</v>
      </c>
      <c r="AJ20" s="15" t="s">
        <v>54</v>
      </c>
      <c r="AK20" s="16" t="s">
        <v>54</v>
      </c>
    </row>
    <row r="21" spans="1:37">
      <c r="A21" s="22" t="s">
        <v>32</v>
      </c>
      <c r="B21" s="14">
        <v>0</v>
      </c>
      <c r="C21" s="15">
        <v>0</v>
      </c>
      <c r="D21" s="15">
        <v>0</v>
      </c>
      <c r="E21" s="15">
        <v>0</v>
      </c>
      <c r="F21" s="15">
        <v>-16.5</v>
      </c>
      <c r="G21" s="15">
        <v>-16.5</v>
      </c>
      <c r="H21" s="15">
        <v>-16.5</v>
      </c>
      <c r="I21" s="15">
        <v>-16.5</v>
      </c>
      <c r="J21" s="15">
        <v>-16.5</v>
      </c>
      <c r="K21" s="15">
        <v>-16.5</v>
      </c>
      <c r="L21" s="15">
        <v>-12.6</v>
      </c>
      <c r="M21" s="16">
        <v>-12.6</v>
      </c>
      <c r="N21" s="14" t="s">
        <v>54</v>
      </c>
      <c r="O21" s="15" t="s">
        <v>54</v>
      </c>
      <c r="P21" s="15" t="s">
        <v>54</v>
      </c>
      <c r="Q21" s="15" t="s">
        <v>54</v>
      </c>
      <c r="R21" s="15" t="s">
        <v>54</v>
      </c>
      <c r="S21" s="15" t="s">
        <v>54</v>
      </c>
      <c r="T21" s="15" t="s">
        <v>54</v>
      </c>
      <c r="U21" s="15" t="s">
        <v>54</v>
      </c>
      <c r="V21" s="15" t="s">
        <v>54</v>
      </c>
      <c r="W21" s="15" t="s">
        <v>54</v>
      </c>
      <c r="X21" s="15" t="s">
        <v>54</v>
      </c>
      <c r="Y21" s="16" t="s">
        <v>54</v>
      </c>
      <c r="Z21" s="14" t="s">
        <v>54</v>
      </c>
      <c r="AA21" s="15" t="s">
        <v>54</v>
      </c>
      <c r="AB21" s="15" t="s">
        <v>54</v>
      </c>
      <c r="AC21" s="15" t="s">
        <v>54</v>
      </c>
      <c r="AD21" s="15" t="s">
        <v>54</v>
      </c>
      <c r="AE21" s="15" t="s">
        <v>54</v>
      </c>
      <c r="AF21" s="15" t="s">
        <v>54</v>
      </c>
      <c r="AG21" s="15" t="s">
        <v>54</v>
      </c>
      <c r="AH21" s="15" t="s">
        <v>54</v>
      </c>
      <c r="AI21" s="15" t="s">
        <v>54</v>
      </c>
      <c r="AJ21" s="15" t="s">
        <v>54</v>
      </c>
      <c r="AK21" s="16" t="s">
        <v>54</v>
      </c>
    </row>
    <row r="22" spans="1:37">
      <c r="A22" s="22" t="s">
        <v>33</v>
      </c>
      <c r="B22" s="14">
        <v>0</v>
      </c>
      <c r="C22" s="15">
        <v>0</v>
      </c>
      <c r="D22" s="15">
        <v>0</v>
      </c>
      <c r="E22" s="15">
        <v>0</v>
      </c>
      <c r="F22" s="15">
        <v>-17.2</v>
      </c>
      <c r="G22" s="15">
        <v>-17.2</v>
      </c>
      <c r="H22" s="15">
        <v>-17.2</v>
      </c>
      <c r="I22" s="15">
        <v>-17.2</v>
      </c>
      <c r="J22" s="15">
        <v>-17.2</v>
      </c>
      <c r="K22" s="15">
        <v>-17.2</v>
      </c>
      <c r="L22" s="15">
        <v>-15.5</v>
      </c>
      <c r="M22" s="16">
        <v>-15.5</v>
      </c>
      <c r="N22" s="14" t="s">
        <v>54</v>
      </c>
      <c r="O22" s="15" t="s">
        <v>54</v>
      </c>
      <c r="P22" s="15" t="s">
        <v>54</v>
      </c>
      <c r="Q22" s="15" t="s">
        <v>54</v>
      </c>
      <c r="R22" s="15" t="s">
        <v>54</v>
      </c>
      <c r="S22" s="15" t="s">
        <v>54</v>
      </c>
      <c r="T22" s="15" t="s">
        <v>54</v>
      </c>
      <c r="U22" s="15" t="s">
        <v>54</v>
      </c>
      <c r="V22" s="15" t="s">
        <v>54</v>
      </c>
      <c r="W22" s="15" t="s">
        <v>54</v>
      </c>
      <c r="X22" s="15" t="s">
        <v>54</v>
      </c>
      <c r="Y22" s="16" t="s">
        <v>54</v>
      </c>
      <c r="Z22" s="14" t="s">
        <v>54</v>
      </c>
      <c r="AA22" s="15" t="s">
        <v>54</v>
      </c>
      <c r="AB22" s="15" t="s">
        <v>54</v>
      </c>
      <c r="AC22" s="15" t="s">
        <v>54</v>
      </c>
      <c r="AD22" s="15" t="s">
        <v>54</v>
      </c>
      <c r="AE22" s="15" t="s">
        <v>54</v>
      </c>
      <c r="AF22" s="15" t="s">
        <v>54</v>
      </c>
      <c r="AG22" s="15" t="s">
        <v>54</v>
      </c>
      <c r="AH22" s="15" t="s">
        <v>54</v>
      </c>
      <c r="AI22" s="15" t="s">
        <v>54</v>
      </c>
      <c r="AJ22" s="15" t="s">
        <v>54</v>
      </c>
      <c r="AK22" s="16" t="s">
        <v>54</v>
      </c>
    </row>
    <row r="23" spans="1:37">
      <c r="A23" s="22" t="s">
        <v>34</v>
      </c>
      <c r="B23" s="14" t="s">
        <v>54</v>
      </c>
      <c r="C23" s="15" t="s">
        <v>54</v>
      </c>
      <c r="D23" s="15" t="s">
        <v>54</v>
      </c>
      <c r="E23" s="15" t="s">
        <v>54</v>
      </c>
      <c r="F23" s="15" t="s">
        <v>54</v>
      </c>
      <c r="G23" s="15" t="s">
        <v>54</v>
      </c>
      <c r="H23" s="15" t="s">
        <v>54</v>
      </c>
      <c r="I23" s="15" t="s">
        <v>54</v>
      </c>
      <c r="J23" s="15" t="s">
        <v>54</v>
      </c>
      <c r="K23" s="15" t="s">
        <v>54</v>
      </c>
      <c r="L23" s="15" t="s">
        <v>54</v>
      </c>
      <c r="M23" s="16" t="s">
        <v>54</v>
      </c>
      <c r="N23" s="14" t="s">
        <v>54</v>
      </c>
      <c r="O23" s="15" t="s">
        <v>54</v>
      </c>
      <c r="P23" s="15" t="s">
        <v>54</v>
      </c>
      <c r="Q23" s="15" t="s">
        <v>54</v>
      </c>
      <c r="R23" s="15" t="s">
        <v>54</v>
      </c>
      <c r="S23" s="15" t="s">
        <v>54</v>
      </c>
      <c r="T23" s="15" t="s">
        <v>54</v>
      </c>
      <c r="U23" s="15" t="s">
        <v>54</v>
      </c>
      <c r="V23" s="15" t="s">
        <v>54</v>
      </c>
      <c r="W23" s="15" t="s">
        <v>54</v>
      </c>
      <c r="X23" s="15" t="s">
        <v>54</v>
      </c>
      <c r="Y23" s="16" t="s">
        <v>54</v>
      </c>
      <c r="Z23" s="14">
        <v>0</v>
      </c>
      <c r="AA23" s="15">
        <v>0</v>
      </c>
      <c r="AB23" s="15">
        <v>0</v>
      </c>
      <c r="AC23" s="15">
        <v>0</v>
      </c>
      <c r="AD23" s="15">
        <v>0</v>
      </c>
      <c r="AE23" s="15">
        <v>-15.4</v>
      </c>
      <c r="AF23" s="15">
        <v>-15.4</v>
      </c>
      <c r="AG23" s="15">
        <v>-15.4</v>
      </c>
      <c r="AH23" s="15">
        <v>-15.4</v>
      </c>
      <c r="AI23" s="15">
        <v>-15.4</v>
      </c>
      <c r="AJ23" s="15">
        <v>-12.7</v>
      </c>
      <c r="AK23" s="16">
        <v>-12.7</v>
      </c>
    </row>
    <row r="24" spans="1:37">
      <c r="A24" s="62" t="s">
        <v>39</v>
      </c>
      <c r="B24" s="34">
        <f>SUM(B14:B23)</f>
        <v>0</v>
      </c>
      <c r="C24" s="35">
        <f t="shared" ref="C24:AK24" si="2">SUM(C14:C23)</f>
        <v>0</v>
      </c>
      <c r="D24" s="35">
        <f t="shared" si="2"/>
        <v>0</v>
      </c>
      <c r="E24" s="35">
        <f t="shared" si="2"/>
        <v>0</v>
      </c>
      <c r="F24" s="35">
        <f t="shared" si="2"/>
        <v>-49.3</v>
      </c>
      <c r="G24" s="35">
        <f t="shared" si="2"/>
        <v>-49.3</v>
      </c>
      <c r="H24" s="35">
        <f t="shared" si="2"/>
        <v>-49.3</v>
      </c>
      <c r="I24" s="35">
        <f t="shared" si="2"/>
        <v>-49.3</v>
      </c>
      <c r="J24" s="35">
        <f t="shared" si="2"/>
        <v>-123.60000000000001</v>
      </c>
      <c r="K24" s="35">
        <f t="shared" si="2"/>
        <v>-123.60000000000001</v>
      </c>
      <c r="L24" s="35">
        <f t="shared" si="2"/>
        <v>-99.399999999999991</v>
      </c>
      <c r="M24" s="36">
        <f t="shared" si="2"/>
        <v>-99.399999999999991</v>
      </c>
      <c r="N24" s="34">
        <f t="shared" si="2"/>
        <v>0</v>
      </c>
      <c r="O24" s="35">
        <f t="shared" si="2"/>
        <v>0</v>
      </c>
      <c r="P24" s="35">
        <f t="shared" si="2"/>
        <v>0</v>
      </c>
      <c r="Q24" s="35">
        <f t="shared" si="2"/>
        <v>0</v>
      </c>
      <c r="R24" s="35">
        <f t="shared" si="2"/>
        <v>0</v>
      </c>
      <c r="S24" s="35">
        <f t="shared" si="2"/>
        <v>0</v>
      </c>
      <c r="T24" s="35">
        <f t="shared" si="2"/>
        <v>166.6</v>
      </c>
      <c r="U24" s="35">
        <f t="shared" si="2"/>
        <v>166.6</v>
      </c>
      <c r="V24" s="35">
        <f t="shared" si="2"/>
        <v>166.6</v>
      </c>
      <c r="W24" s="35">
        <f t="shared" si="2"/>
        <v>166.6</v>
      </c>
      <c r="X24" s="35">
        <f t="shared" si="2"/>
        <v>134.80000000000001</v>
      </c>
      <c r="Y24" s="36">
        <f t="shared" si="2"/>
        <v>134.80000000000001</v>
      </c>
      <c r="Z24" s="34">
        <f t="shared" si="2"/>
        <v>0</v>
      </c>
      <c r="AA24" s="35">
        <f t="shared" si="2"/>
        <v>0</v>
      </c>
      <c r="AB24" s="35">
        <f t="shared" si="2"/>
        <v>0</v>
      </c>
      <c r="AC24" s="35">
        <f t="shared" si="2"/>
        <v>0</v>
      </c>
      <c r="AD24" s="35">
        <f t="shared" si="2"/>
        <v>0</v>
      </c>
      <c r="AE24" s="35">
        <f t="shared" si="2"/>
        <v>-15.4</v>
      </c>
      <c r="AF24" s="35">
        <f t="shared" si="2"/>
        <v>-15.4</v>
      </c>
      <c r="AG24" s="35">
        <f t="shared" si="2"/>
        <v>-15.4</v>
      </c>
      <c r="AH24" s="35">
        <f t="shared" si="2"/>
        <v>-15.4</v>
      </c>
      <c r="AI24" s="35">
        <f t="shared" si="2"/>
        <v>-15.4</v>
      </c>
      <c r="AJ24" s="35">
        <f t="shared" si="2"/>
        <v>-12.7</v>
      </c>
      <c r="AK24" s="36">
        <f t="shared" si="2"/>
        <v>-12.7</v>
      </c>
    </row>
    <row r="25" spans="1:37">
      <c r="A25" s="53" t="s">
        <v>91</v>
      </c>
      <c r="B25" s="31">
        <f>B13+B24</f>
        <v>10229.6</v>
      </c>
      <c r="C25" s="32">
        <f t="shared" ref="C25:AK25" si="3">C13+C24</f>
        <v>10229.6</v>
      </c>
      <c r="D25" s="32">
        <f t="shared" si="3"/>
        <v>10229.6</v>
      </c>
      <c r="E25" s="32">
        <f t="shared" si="3"/>
        <v>10220.700000000001</v>
      </c>
      <c r="F25" s="32">
        <f t="shared" si="3"/>
        <v>11231.7</v>
      </c>
      <c r="G25" s="32">
        <f t="shared" si="3"/>
        <v>11214.1</v>
      </c>
      <c r="H25" s="32">
        <f t="shared" si="3"/>
        <v>11213.1</v>
      </c>
      <c r="I25" s="32">
        <f t="shared" si="3"/>
        <v>11212.7</v>
      </c>
      <c r="J25" s="32">
        <f t="shared" si="3"/>
        <v>11108.699999999999</v>
      </c>
      <c r="K25" s="32">
        <f t="shared" si="3"/>
        <v>11112.5</v>
      </c>
      <c r="L25" s="32">
        <f t="shared" si="3"/>
        <v>10362.9</v>
      </c>
      <c r="M25" s="33">
        <f t="shared" si="3"/>
        <v>10356.5</v>
      </c>
      <c r="N25" s="31">
        <f t="shared" si="3"/>
        <v>10416.9</v>
      </c>
      <c r="O25" s="32">
        <f t="shared" si="3"/>
        <v>10443.4</v>
      </c>
      <c r="P25" s="32">
        <f t="shared" si="3"/>
        <v>10401.4</v>
      </c>
      <c r="Q25" s="32">
        <f t="shared" si="3"/>
        <v>10348.1</v>
      </c>
      <c r="R25" s="32">
        <f t="shared" si="3"/>
        <v>11173.4</v>
      </c>
      <c r="S25" s="32">
        <f t="shared" si="3"/>
        <v>11174.5</v>
      </c>
      <c r="T25" s="32">
        <f t="shared" si="3"/>
        <v>11180.7</v>
      </c>
      <c r="U25" s="32">
        <f t="shared" si="3"/>
        <v>11177.6</v>
      </c>
      <c r="V25" s="32">
        <f t="shared" si="3"/>
        <v>11172.1</v>
      </c>
      <c r="W25" s="32">
        <f t="shared" si="3"/>
        <v>11167.6</v>
      </c>
      <c r="X25" s="32">
        <f t="shared" si="3"/>
        <v>10316.199999999999</v>
      </c>
      <c r="Y25" s="33">
        <f t="shared" si="3"/>
        <v>10293.099999999999</v>
      </c>
      <c r="Z25" s="31">
        <f t="shared" si="3"/>
        <v>10124.1</v>
      </c>
      <c r="AA25" s="32">
        <f t="shared" si="3"/>
        <v>10106.5</v>
      </c>
      <c r="AB25" s="32">
        <f t="shared" si="3"/>
        <v>10094</v>
      </c>
      <c r="AC25" s="32">
        <f t="shared" si="3"/>
        <v>10102.4</v>
      </c>
      <c r="AD25" s="32">
        <f t="shared" si="3"/>
        <v>10851.4</v>
      </c>
      <c r="AE25" s="32">
        <f t="shared" si="3"/>
        <v>10841.7</v>
      </c>
      <c r="AF25" s="32">
        <f t="shared" si="3"/>
        <v>10842.2</v>
      </c>
      <c r="AG25" s="32">
        <f t="shared" si="3"/>
        <v>10836.9</v>
      </c>
      <c r="AH25" s="32">
        <f t="shared" si="3"/>
        <v>10831.2</v>
      </c>
      <c r="AI25" s="32">
        <f t="shared" si="3"/>
        <v>10804.6</v>
      </c>
      <c r="AJ25" s="32">
        <f t="shared" si="3"/>
        <v>10338.799999999999</v>
      </c>
      <c r="AK25" s="33">
        <f t="shared" si="3"/>
        <v>10331</v>
      </c>
    </row>
    <row r="26" spans="1:37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</row>
    <row r="27" spans="1:37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</row>
    <row r="28" spans="1:37">
      <c r="A28" s="7" t="s">
        <v>42</v>
      </c>
    </row>
    <row r="29" spans="1:37">
      <c r="A29" s="27" t="s">
        <v>25</v>
      </c>
      <c r="B29" s="28" t="s">
        <v>54</v>
      </c>
      <c r="C29" s="29" t="s">
        <v>54</v>
      </c>
      <c r="D29" s="29" t="s">
        <v>54</v>
      </c>
      <c r="E29" s="29" t="s">
        <v>54</v>
      </c>
      <c r="F29" s="29" t="s">
        <v>54</v>
      </c>
      <c r="G29" s="29" t="s">
        <v>54</v>
      </c>
      <c r="H29" s="29" t="s">
        <v>54</v>
      </c>
      <c r="I29" s="29" t="s">
        <v>54</v>
      </c>
      <c r="J29" s="29" t="s">
        <v>55</v>
      </c>
      <c r="K29" s="29" t="s">
        <v>55</v>
      </c>
      <c r="L29" s="29" t="s">
        <v>55</v>
      </c>
      <c r="M29" s="30" t="s">
        <v>55</v>
      </c>
      <c r="N29" s="28" t="s">
        <v>54</v>
      </c>
      <c r="O29" s="29" t="s">
        <v>54</v>
      </c>
      <c r="P29" s="29" t="s">
        <v>54</v>
      </c>
      <c r="Q29" s="29" t="s">
        <v>54</v>
      </c>
      <c r="R29" s="29" t="s">
        <v>54</v>
      </c>
      <c r="S29" s="29" t="s">
        <v>54</v>
      </c>
      <c r="T29" s="29" t="s">
        <v>54</v>
      </c>
      <c r="U29" s="29" t="s">
        <v>54</v>
      </c>
      <c r="V29" s="29" t="s">
        <v>54</v>
      </c>
      <c r="W29" s="29" t="s">
        <v>54</v>
      </c>
      <c r="X29" s="29" t="s">
        <v>54</v>
      </c>
      <c r="Y29" s="30" t="s">
        <v>54</v>
      </c>
      <c r="Z29" s="28" t="s">
        <v>54</v>
      </c>
      <c r="AA29" s="29" t="s">
        <v>54</v>
      </c>
      <c r="AB29" s="29" t="s">
        <v>54</v>
      </c>
      <c r="AC29" s="29" t="s">
        <v>54</v>
      </c>
      <c r="AD29" s="29" t="s">
        <v>54</v>
      </c>
      <c r="AE29" s="29" t="s">
        <v>54</v>
      </c>
      <c r="AF29" s="29" t="s">
        <v>54</v>
      </c>
      <c r="AG29" s="29" t="s">
        <v>54</v>
      </c>
      <c r="AH29" s="29" t="s">
        <v>54</v>
      </c>
      <c r="AI29" s="29" t="s">
        <v>54</v>
      </c>
      <c r="AJ29" s="29" t="s">
        <v>54</v>
      </c>
      <c r="AK29" s="30" t="s">
        <v>54</v>
      </c>
    </row>
    <row r="30" spans="1:37">
      <c r="A30" s="22" t="s">
        <v>26</v>
      </c>
      <c r="B30" s="14" t="s">
        <v>54</v>
      </c>
      <c r="C30" s="15" t="s">
        <v>54</v>
      </c>
      <c r="D30" s="15" t="s">
        <v>54</v>
      </c>
      <c r="E30" s="15" t="s">
        <v>54</v>
      </c>
      <c r="F30" s="15" t="s">
        <v>54</v>
      </c>
      <c r="G30" s="15" t="s">
        <v>54</v>
      </c>
      <c r="H30" s="15" t="s">
        <v>54</v>
      </c>
      <c r="I30" s="15" t="s">
        <v>54</v>
      </c>
      <c r="J30" s="15" t="s">
        <v>55</v>
      </c>
      <c r="K30" s="15" t="s">
        <v>55</v>
      </c>
      <c r="L30" s="15" t="s">
        <v>55</v>
      </c>
      <c r="M30" s="16" t="s">
        <v>55</v>
      </c>
      <c r="N30" s="14" t="s">
        <v>54</v>
      </c>
      <c r="O30" s="15" t="s">
        <v>54</v>
      </c>
      <c r="P30" s="15" t="s">
        <v>54</v>
      </c>
      <c r="Q30" s="15" t="s">
        <v>54</v>
      </c>
      <c r="R30" s="15" t="s">
        <v>54</v>
      </c>
      <c r="S30" s="15" t="s">
        <v>54</v>
      </c>
      <c r="T30" s="15" t="s">
        <v>54</v>
      </c>
      <c r="U30" s="15" t="s">
        <v>54</v>
      </c>
      <c r="V30" s="15" t="s">
        <v>54</v>
      </c>
      <c r="W30" s="15" t="s">
        <v>54</v>
      </c>
      <c r="X30" s="15" t="s">
        <v>54</v>
      </c>
      <c r="Y30" s="16" t="s">
        <v>54</v>
      </c>
      <c r="Z30" s="14" t="s">
        <v>54</v>
      </c>
      <c r="AA30" s="15" t="s">
        <v>54</v>
      </c>
      <c r="AB30" s="15" t="s">
        <v>54</v>
      </c>
      <c r="AC30" s="15" t="s">
        <v>54</v>
      </c>
      <c r="AD30" s="15" t="s">
        <v>54</v>
      </c>
      <c r="AE30" s="15" t="s">
        <v>54</v>
      </c>
      <c r="AF30" s="15" t="s">
        <v>54</v>
      </c>
      <c r="AG30" s="15" t="s">
        <v>54</v>
      </c>
      <c r="AH30" s="15" t="s">
        <v>54</v>
      </c>
      <c r="AI30" s="15" t="s">
        <v>54</v>
      </c>
      <c r="AJ30" s="15" t="s">
        <v>54</v>
      </c>
      <c r="AK30" s="16" t="s">
        <v>54</v>
      </c>
    </row>
    <row r="31" spans="1:37">
      <c r="A31" s="22" t="s">
        <v>27</v>
      </c>
      <c r="B31" s="14" t="s">
        <v>54</v>
      </c>
      <c r="C31" s="15" t="s">
        <v>54</v>
      </c>
      <c r="D31" s="15" t="s">
        <v>54</v>
      </c>
      <c r="E31" s="15" t="s">
        <v>54</v>
      </c>
      <c r="F31" s="15" t="s">
        <v>54</v>
      </c>
      <c r="G31" s="15" t="s">
        <v>54</v>
      </c>
      <c r="H31" s="15" t="s">
        <v>54</v>
      </c>
      <c r="I31" s="15" t="s">
        <v>54</v>
      </c>
      <c r="J31" s="15" t="s">
        <v>54</v>
      </c>
      <c r="K31" s="15" t="s">
        <v>54</v>
      </c>
      <c r="L31" s="15" t="s">
        <v>54</v>
      </c>
      <c r="M31" s="16" t="s">
        <v>54</v>
      </c>
      <c r="N31" s="14" t="s">
        <v>54</v>
      </c>
      <c r="O31" s="15" t="s">
        <v>54</v>
      </c>
      <c r="P31" s="15" t="s">
        <v>54</v>
      </c>
      <c r="Q31" s="15" t="s">
        <v>54</v>
      </c>
      <c r="R31" s="15" t="s">
        <v>54</v>
      </c>
      <c r="S31" s="15" t="s">
        <v>54</v>
      </c>
      <c r="T31" s="15" t="s">
        <v>55</v>
      </c>
      <c r="U31" s="15" t="s">
        <v>55</v>
      </c>
      <c r="V31" s="15" t="s">
        <v>55</v>
      </c>
      <c r="W31" s="15" t="s">
        <v>55</v>
      </c>
      <c r="X31" s="15" t="s">
        <v>55</v>
      </c>
      <c r="Y31" s="16" t="s">
        <v>55</v>
      </c>
      <c r="Z31" s="14" t="s">
        <v>54</v>
      </c>
      <c r="AA31" s="15" t="s">
        <v>54</v>
      </c>
      <c r="AB31" s="15" t="s">
        <v>54</v>
      </c>
      <c r="AC31" s="15" t="s">
        <v>54</v>
      </c>
      <c r="AD31" s="15" t="s">
        <v>54</v>
      </c>
      <c r="AE31" s="15" t="s">
        <v>54</v>
      </c>
      <c r="AF31" s="15" t="s">
        <v>54</v>
      </c>
      <c r="AG31" s="15" t="s">
        <v>54</v>
      </c>
      <c r="AH31" s="15" t="s">
        <v>54</v>
      </c>
      <c r="AI31" s="15" t="s">
        <v>54</v>
      </c>
      <c r="AJ31" s="15" t="s">
        <v>54</v>
      </c>
      <c r="AK31" s="16" t="s">
        <v>54</v>
      </c>
    </row>
    <row r="32" spans="1:37">
      <c r="A32" s="22" t="s">
        <v>28</v>
      </c>
      <c r="B32" s="14" t="s">
        <v>54</v>
      </c>
      <c r="C32" s="15" t="s">
        <v>54</v>
      </c>
      <c r="D32" s="15" t="s">
        <v>54</v>
      </c>
      <c r="E32" s="15" t="s">
        <v>54</v>
      </c>
      <c r="F32" s="15" t="s">
        <v>54</v>
      </c>
      <c r="G32" s="15" t="s">
        <v>54</v>
      </c>
      <c r="H32" s="15" t="s">
        <v>54</v>
      </c>
      <c r="I32" s="15" t="s">
        <v>54</v>
      </c>
      <c r="J32" s="15" t="s">
        <v>55</v>
      </c>
      <c r="K32" s="15" t="s">
        <v>55</v>
      </c>
      <c r="L32" s="15" t="s">
        <v>55</v>
      </c>
      <c r="M32" s="16" t="s">
        <v>55</v>
      </c>
      <c r="N32" s="14" t="s">
        <v>54</v>
      </c>
      <c r="O32" s="15" t="s">
        <v>54</v>
      </c>
      <c r="P32" s="15" t="s">
        <v>54</v>
      </c>
      <c r="Q32" s="15" t="s">
        <v>54</v>
      </c>
      <c r="R32" s="15" t="s">
        <v>54</v>
      </c>
      <c r="S32" s="15" t="s">
        <v>54</v>
      </c>
      <c r="T32" s="15" t="s">
        <v>54</v>
      </c>
      <c r="U32" s="15" t="s">
        <v>54</v>
      </c>
      <c r="V32" s="15" t="s">
        <v>54</v>
      </c>
      <c r="W32" s="15" t="s">
        <v>54</v>
      </c>
      <c r="X32" s="15" t="s">
        <v>54</v>
      </c>
      <c r="Y32" s="16" t="s">
        <v>54</v>
      </c>
      <c r="Z32" s="14" t="s">
        <v>54</v>
      </c>
      <c r="AA32" s="15" t="s">
        <v>54</v>
      </c>
      <c r="AB32" s="15" t="s">
        <v>54</v>
      </c>
      <c r="AC32" s="15" t="s">
        <v>54</v>
      </c>
      <c r="AD32" s="15" t="s">
        <v>54</v>
      </c>
      <c r="AE32" s="15" t="s">
        <v>54</v>
      </c>
      <c r="AF32" s="15" t="s">
        <v>54</v>
      </c>
      <c r="AG32" s="15" t="s">
        <v>54</v>
      </c>
      <c r="AH32" s="15" t="s">
        <v>54</v>
      </c>
      <c r="AI32" s="15" t="s">
        <v>54</v>
      </c>
      <c r="AJ32" s="15" t="s">
        <v>54</v>
      </c>
      <c r="AK32" s="16" t="s">
        <v>54</v>
      </c>
    </row>
    <row r="33" spans="1:37">
      <c r="A33" s="22" t="s">
        <v>29</v>
      </c>
      <c r="B33" s="14" t="s">
        <v>54</v>
      </c>
      <c r="C33" s="15" t="s">
        <v>54</v>
      </c>
      <c r="D33" s="15" t="s">
        <v>54</v>
      </c>
      <c r="E33" s="15" t="s">
        <v>54</v>
      </c>
      <c r="F33" s="15" t="s">
        <v>54</v>
      </c>
      <c r="G33" s="15" t="s">
        <v>54</v>
      </c>
      <c r="H33" s="15" t="s">
        <v>54</v>
      </c>
      <c r="I33" s="15" t="s">
        <v>54</v>
      </c>
      <c r="J33" s="15" t="s">
        <v>55</v>
      </c>
      <c r="K33" s="15" t="s">
        <v>55</v>
      </c>
      <c r="L33" s="15" t="s">
        <v>55</v>
      </c>
      <c r="M33" s="16" t="s">
        <v>55</v>
      </c>
      <c r="N33" s="14" t="s">
        <v>54</v>
      </c>
      <c r="O33" s="15" t="s">
        <v>54</v>
      </c>
      <c r="P33" s="15" t="s">
        <v>54</v>
      </c>
      <c r="Q33" s="15" t="s">
        <v>54</v>
      </c>
      <c r="R33" s="15" t="s">
        <v>54</v>
      </c>
      <c r="S33" s="15" t="s">
        <v>54</v>
      </c>
      <c r="T33" s="15" t="s">
        <v>54</v>
      </c>
      <c r="U33" s="15" t="s">
        <v>54</v>
      </c>
      <c r="V33" s="15" t="s">
        <v>54</v>
      </c>
      <c r="W33" s="15" t="s">
        <v>54</v>
      </c>
      <c r="X33" s="15" t="s">
        <v>54</v>
      </c>
      <c r="Y33" s="16" t="s">
        <v>54</v>
      </c>
      <c r="Z33" s="14" t="s">
        <v>54</v>
      </c>
      <c r="AA33" s="15" t="s">
        <v>54</v>
      </c>
      <c r="AB33" s="15" t="s">
        <v>54</v>
      </c>
      <c r="AC33" s="15" t="s">
        <v>54</v>
      </c>
      <c r="AD33" s="15" t="s">
        <v>54</v>
      </c>
      <c r="AE33" s="15" t="s">
        <v>54</v>
      </c>
      <c r="AF33" s="15" t="s">
        <v>54</v>
      </c>
      <c r="AG33" s="15" t="s">
        <v>54</v>
      </c>
      <c r="AH33" s="15" t="s">
        <v>54</v>
      </c>
      <c r="AI33" s="15" t="s">
        <v>54</v>
      </c>
      <c r="AJ33" s="15" t="s">
        <v>54</v>
      </c>
      <c r="AK33" s="16" t="s">
        <v>54</v>
      </c>
    </row>
    <row r="34" spans="1:37">
      <c r="A34" s="22" t="s">
        <v>30</v>
      </c>
      <c r="B34" s="14" t="s">
        <v>54</v>
      </c>
      <c r="C34" s="15" t="s">
        <v>54</v>
      </c>
      <c r="D34" s="15" t="s">
        <v>54</v>
      </c>
      <c r="E34" s="15" t="s">
        <v>54</v>
      </c>
      <c r="F34" s="15" t="s">
        <v>54</v>
      </c>
      <c r="G34" s="15" t="s">
        <v>54</v>
      </c>
      <c r="H34" s="15" t="s">
        <v>54</v>
      </c>
      <c r="I34" s="15" t="s">
        <v>54</v>
      </c>
      <c r="J34" s="15" t="s">
        <v>54</v>
      </c>
      <c r="K34" s="15" t="s">
        <v>54</v>
      </c>
      <c r="L34" s="15" t="s">
        <v>54</v>
      </c>
      <c r="M34" s="16" t="s">
        <v>54</v>
      </c>
      <c r="N34" s="14" t="s">
        <v>54</v>
      </c>
      <c r="O34" s="15" t="s">
        <v>54</v>
      </c>
      <c r="P34" s="15" t="s">
        <v>54</v>
      </c>
      <c r="Q34" s="15" t="s">
        <v>54</v>
      </c>
      <c r="R34" s="15" t="s">
        <v>54</v>
      </c>
      <c r="S34" s="15" t="s">
        <v>54</v>
      </c>
      <c r="T34" s="15" t="s">
        <v>54</v>
      </c>
      <c r="U34" s="15" t="s">
        <v>54</v>
      </c>
      <c r="V34" s="15" t="s">
        <v>54</v>
      </c>
      <c r="W34" s="15" t="s">
        <v>54</v>
      </c>
      <c r="X34" s="15" t="s">
        <v>56</v>
      </c>
      <c r="Y34" s="16" t="s">
        <v>56</v>
      </c>
      <c r="Z34" s="14" t="s">
        <v>54</v>
      </c>
      <c r="AA34" s="15" t="s">
        <v>54</v>
      </c>
      <c r="AB34" s="15" t="s">
        <v>54</v>
      </c>
      <c r="AC34" s="15" t="s">
        <v>54</v>
      </c>
      <c r="AD34" s="15" t="s">
        <v>54</v>
      </c>
      <c r="AE34" s="15" t="s">
        <v>54</v>
      </c>
      <c r="AF34" s="15" t="s">
        <v>54</v>
      </c>
      <c r="AG34" s="15" t="s">
        <v>54</v>
      </c>
      <c r="AH34" s="15" t="s">
        <v>54</v>
      </c>
      <c r="AI34" s="15" t="s">
        <v>54</v>
      </c>
      <c r="AJ34" s="15" t="s">
        <v>54</v>
      </c>
      <c r="AK34" s="16" t="s">
        <v>54</v>
      </c>
    </row>
    <row r="35" spans="1:37">
      <c r="A35" s="22" t="s">
        <v>31</v>
      </c>
      <c r="B35" s="14" t="s">
        <v>54</v>
      </c>
      <c r="C35" s="15" t="s">
        <v>54</v>
      </c>
      <c r="D35" s="15" t="s">
        <v>54</v>
      </c>
      <c r="E35" s="15" t="s">
        <v>54</v>
      </c>
      <c r="F35" s="15" t="s">
        <v>59</v>
      </c>
      <c r="G35" s="15" t="s">
        <v>59</v>
      </c>
      <c r="H35" s="15" t="s">
        <v>59</v>
      </c>
      <c r="I35" s="15" t="s">
        <v>59</v>
      </c>
      <c r="J35" s="15" t="s">
        <v>59</v>
      </c>
      <c r="K35" s="15" t="s">
        <v>59</v>
      </c>
      <c r="L35" s="15" t="s">
        <v>59</v>
      </c>
      <c r="M35" s="16" t="s">
        <v>59</v>
      </c>
      <c r="N35" s="14" t="s">
        <v>54</v>
      </c>
      <c r="O35" s="15" t="s">
        <v>54</v>
      </c>
      <c r="P35" s="15" t="s">
        <v>54</v>
      </c>
      <c r="Q35" s="15" t="s">
        <v>54</v>
      </c>
      <c r="R35" s="15" t="s">
        <v>54</v>
      </c>
      <c r="S35" s="15" t="s">
        <v>54</v>
      </c>
      <c r="T35" s="15" t="s">
        <v>54</v>
      </c>
      <c r="U35" s="15" t="s">
        <v>54</v>
      </c>
      <c r="V35" s="15" t="s">
        <v>54</v>
      </c>
      <c r="W35" s="15" t="s">
        <v>54</v>
      </c>
      <c r="X35" s="15" t="s">
        <v>54</v>
      </c>
      <c r="Y35" s="16" t="s">
        <v>54</v>
      </c>
      <c r="Z35" s="14" t="s">
        <v>54</v>
      </c>
      <c r="AA35" s="15" t="s">
        <v>54</v>
      </c>
      <c r="AB35" s="15" t="s">
        <v>54</v>
      </c>
      <c r="AC35" s="15" t="s">
        <v>54</v>
      </c>
      <c r="AD35" s="15" t="s">
        <v>54</v>
      </c>
      <c r="AE35" s="15" t="s">
        <v>54</v>
      </c>
      <c r="AF35" s="15" t="s">
        <v>54</v>
      </c>
      <c r="AG35" s="15" t="s">
        <v>54</v>
      </c>
      <c r="AH35" s="15" t="s">
        <v>54</v>
      </c>
      <c r="AI35" s="15" t="s">
        <v>54</v>
      </c>
      <c r="AJ35" s="15" t="s">
        <v>54</v>
      </c>
      <c r="AK35" s="16" t="s">
        <v>54</v>
      </c>
    </row>
    <row r="36" spans="1:37">
      <c r="A36" s="22" t="s">
        <v>32</v>
      </c>
      <c r="B36" s="14" t="s">
        <v>54</v>
      </c>
      <c r="C36" s="15" t="s">
        <v>54</v>
      </c>
      <c r="D36" s="15" t="s">
        <v>54</v>
      </c>
      <c r="E36" s="15" t="s">
        <v>54</v>
      </c>
      <c r="F36" s="15" t="s">
        <v>59</v>
      </c>
      <c r="G36" s="15" t="s">
        <v>59</v>
      </c>
      <c r="H36" s="15" t="s">
        <v>59</v>
      </c>
      <c r="I36" s="15" t="s">
        <v>59</v>
      </c>
      <c r="J36" s="15" t="s">
        <v>59</v>
      </c>
      <c r="K36" s="15" t="s">
        <v>59</v>
      </c>
      <c r="L36" s="15" t="s">
        <v>59</v>
      </c>
      <c r="M36" s="16" t="s">
        <v>59</v>
      </c>
      <c r="N36" s="14" t="s">
        <v>54</v>
      </c>
      <c r="O36" s="15" t="s">
        <v>54</v>
      </c>
      <c r="P36" s="15" t="s">
        <v>54</v>
      </c>
      <c r="Q36" s="15" t="s">
        <v>54</v>
      </c>
      <c r="R36" s="15" t="s">
        <v>54</v>
      </c>
      <c r="S36" s="15" t="s">
        <v>54</v>
      </c>
      <c r="T36" s="15" t="s">
        <v>54</v>
      </c>
      <c r="U36" s="15" t="s">
        <v>54</v>
      </c>
      <c r="V36" s="15" t="s">
        <v>54</v>
      </c>
      <c r="W36" s="15" t="s">
        <v>54</v>
      </c>
      <c r="X36" s="15" t="s">
        <v>54</v>
      </c>
      <c r="Y36" s="16" t="s">
        <v>54</v>
      </c>
      <c r="Z36" s="14" t="s">
        <v>54</v>
      </c>
      <c r="AA36" s="15" t="s">
        <v>54</v>
      </c>
      <c r="AB36" s="15" t="s">
        <v>54</v>
      </c>
      <c r="AC36" s="15" t="s">
        <v>54</v>
      </c>
      <c r="AD36" s="15" t="s">
        <v>54</v>
      </c>
      <c r="AE36" s="15" t="s">
        <v>54</v>
      </c>
      <c r="AF36" s="15" t="s">
        <v>54</v>
      </c>
      <c r="AG36" s="15" t="s">
        <v>54</v>
      </c>
      <c r="AH36" s="15" t="s">
        <v>54</v>
      </c>
      <c r="AI36" s="15" t="s">
        <v>54</v>
      </c>
      <c r="AJ36" s="15" t="s">
        <v>54</v>
      </c>
      <c r="AK36" s="16" t="s">
        <v>54</v>
      </c>
    </row>
    <row r="37" spans="1:37">
      <c r="A37" s="22" t="s">
        <v>33</v>
      </c>
      <c r="B37" s="14" t="s">
        <v>54</v>
      </c>
      <c r="C37" s="15" t="s">
        <v>54</v>
      </c>
      <c r="D37" s="15" t="s">
        <v>54</v>
      </c>
      <c r="E37" s="15" t="s">
        <v>54</v>
      </c>
      <c r="F37" s="15" t="s">
        <v>59</v>
      </c>
      <c r="G37" s="15" t="s">
        <v>59</v>
      </c>
      <c r="H37" s="15" t="s">
        <v>59</v>
      </c>
      <c r="I37" s="15" t="s">
        <v>59</v>
      </c>
      <c r="J37" s="15" t="s">
        <v>59</v>
      </c>
      <c r="K37" s="15" t="s">
        <v>59</v>
      </c>
      <c r="L37" s="15" t="s">
        <v>59</v>
      </c>
      <c r="M37" s="16" t="s">
        <v>59</v>
      </c>
      <c r="N37" s="14" t="s">
        <v>54</v>
      </c>
      <c r="O37" s="15" t="s">
        <v>54</v>
      </c>
      <c r="P37" s="15" t="s">
        <v>54</v>
      </c>
      <c r="Q37" s="15" t="s">
        <v>54</v>
      </c>
      <c r="R37" s="15" t="s">
        <v>54</v>
      </c>
      <c r="S37" s="15" t="s">
        <v>54</v>
      </c>
      <c r="T37" s="15" t="s">
        <v>54</v>
      </c>
      <c r="U37" s="15" t="s">
        <v>54</v>
      </c>
      <c r="V37" s="15" t="s">
        <v>54</v>
      </c>
      <c r="W37" s="15" t="s">
        <v>54</v>
      </c>
      <c r="X37" s="15" t="s">
        <v>54</v>
      </c>
      <c r="Y37" s="16" t="s">
        <v>54</v>
      </c>
      <c r="Z37" s="14" t="s">
        <v>54</v>
      </c>
      <c r="AA37" s="15" t="s">
        <v>54</v>
      </c>
      <c r="AB37" s="15" t="s">
        <v>54</v>
      </c>
      <c r="AC37" s="15" t="s">
        <v>54</v>
      </c>
      <c r="AD37" s="15" t="s">
        <v>54</v>
      </c>
      <c r="AE37" s="15" t="s">
        <v>54</v>
      </c>
      <c r="AF37" s="15" t="s">
        <v>54</v>
      </c>
      <c r="AG37" s="15" t="s">
        <v>54</v>
      </c>
      <c r="AH37" s="15" t="s">
        <v>54</v>
      </c>
      <c r="AI37" s="15" t="s">
        <v>54</v>
      </c>
      <c r="AJ37" s="15" t="s">
        <v>54</v>
      </c>
      <c r="AK37" s="16" t="s">
        <v>54</v>
      </c>
    </row>
    <row r="38" spans="1:37">
      <c r="A38" s="23" t="s">
        <v>34</v>
      </c>
      <c r="B38" s="24" t="s">
        <v>54</v>
      </c>
      <c r="C38" s="25" t="s">
        <v>54</v>
      </c>
      <c r="D38" s="25" t="s">
        <v>54</v>
      </c>
      <c r="E38" s="25" t="s">
        <v>54</v>
      </c>
      <c r="F38" s="25" t="s">
        <v>54</v>
      </c>
      <c r="G38" s="25" t="s">
        <v>54</v>
      </c>
      <c r="H38" s="25" t="s">
        <v>54</v>
      </c>
      <c r="I38" s="25" t="s">
        <v>54</v>
      </c>
      <c r="J38" s="25" t="s">
        <v>54</v>
      </c>
      <c r="K38" s="25" t="s">
        <v>54</v>
      </c>
      <c r="L38" s="25" t="s">
        <v>54</v>
      </c>
      <c r="M38" s="26" t="s">
        <v>54</v>
      </c>
      <c r="N38" s="24" t="s">
        <v>54</v>
      </c>
      <c r="O38" s="25" t="s">
        <v>54</v>
      </c>
      <c r="P38" s="25" t="s">
        <v>54</v>
      </c>
      <c r="Q38" s="25" t="s">
        <v>54</v>
      </c>
      <c r="R38" s="25" t="s">
        <v>54</v>
      </c>
      <c r="S38" s="25" t="s">
        <v>54</v>
      </c>
      <c r="T38" s="25" t="s">
        <v>54</v>
      </c>
      <c r="U38" s="25" t="s">
        <v>54</v>
      </c>
      <c r="V38" s="25" t="s">
        <v>54</v>
      </c>
      <c r="W38" s="25" t="s">
        <v>54</v>
      </c>
      <c r="X38" s="25" t="s">
        <v>54</v>
      </c>
      <c r="Y38" s="26" t="s">
        <v>54</v>
      </c>
      <c r="Z38" s="24" t="s">
        <v>54</v>
      </c>
      <c r="AA38" s="25" t="s">
        <v>54</v>
      </c>
      <c r="AB38" s="25" t="s">
        <v>54</v>
      </c>
      <c r="AC38" s="25" t="s">
        <v>54</v>
      </c>
      <c r="AD38" s="25" t="s">
        <v>54</v>
      </c>
      <c r="AE38" s="25" t="s">
        <v>57</v>
      </c>
      <c r="AF38" s="25" t="s">
        <v>57</v>
      </c>
      <c r="AG38" s="25" t="s">
        <v>57</v>
      </c>
      <c r="AH38" s="25" t="s">
        <v>57</v>
      </c>
      <c r="AI38" s="25" t="s">
        <v>57</v>
      </c>
      <c r="AJ38" s="25" t="s">
        <v>57</v>
      </c>
      <c r="AK38" s="26" t="s">
        <v>57</v>
      </c>
    </row>
  </sheetData>
  <mergeCells count="3">
    <mergeCell ref="B7:M7"/>
    <mergeCell ref="N7:Y7"/>
    <mergeCell ref="Z7:AK7"/>
  </mergeCells>
  <pageMargins left="0.7" right="0.7" top="0.75" bottom="0.75" header="0.3" footer="0.3"/>
  <pageSetup scale="2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19"/>
  <sheetViews>
    <sheetView zoomScale="80" zoomScaleNormal="80" workbookViewId="0"/>
  </sheetViews>
  <sheetFormatPr defaultRowHeight="15"/>
  <cols>
    <col min="1" max="1" width="30.140625" style="4" customWidth="1"/>
    <col min="2" max="17" width="10.5703125" style="4" bestFit="1" customWidth="1"/>
    <col min="18" max="18" width="10.140625" style="4" bestFit="1" customWidth="1"/>
    <col min="19" max="25" width="10.5703125" style="4" bestFit="1" customWidth="1"/>
    <col min="26" max="37" width="10.5703125" style="18" bestFit="1" customWidth="1"/>
    <col min="38" max="16384" width="9.140625" style="4"/>
  </cols>
  <sheetData>
    <row r="1" spans="1:37">
      <c r="A1" s="5" t="s">
        <v>84</v>
      </c>
      <c r="B1" s="6">
        <f>ROUND(AVERAGE(B4,N4,Z4),3)</f>
        <v>1.075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</row>
    <row r="2" spans="1:37">
      <c r="A2" s="5" t="s">
        <v>85</v>
      </c>
      <c r="B2" s="6">
        <f>ROUND(AVERAGE(B5,N5,Z5),3)</f>
        <v>1.075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</row>
    <row r="3" spans="1:37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</row>
    <row r="4" spans="1:37">
      <c r="A4" s="5" t="s">
        <v>86</v>
      </c>
      <c r="B4" s="6">
        <f>AVERAGE(F16:K16)/AVERAGE(B16:E16,L16:M16)</f>
        <v>1.0762606287775343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6">
        <f>AVERAGE(R16:W16)/AVERAGE(N16:Q16,X16:Y16)</f>
        <v>1.0784916300136069</v>
      </c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6">
        <f>AVERAGE(AD16:AI16)/AVERAGE(Z16:AC16,AJ16:AK16)</f>
        <v>1.0714532871972318</v>
      </c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</row>
    <row r="5" spans="1:37">
      <c r="A5" s="5" t="s">
        <v>87</v>
      </c>
      <c r="B5" s="6">
        <f>AVERAGE(F13:K13)/AVERAGE(B13:E13,L13:M13)</f>
        <v>1.0762606287775343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6">
        <f>AVERAGE(R13:W13)/AVERAGE(N13:Q13,X13:Y13)</f>
        <v>1.0784916300136069</v>
      </c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6">
        <f>AVERAGE(AD13:AI13)/AVERAGE(Z13:AC13,AJ13:AK13)</f>
        <v>1.0714532871972318</v>
      </c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</row>
    <row r="6" spans="1:37">
      <c r="A6" s="5"/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6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6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</row>
    <row r="7" spans="1:37">
      <c r="A7" s="55" t="s">
        <v>0</v>
      </c>
      <c r="B7" s="84" t="s">
        <v>1</v>
      </c>
      <c r="C7" s="85"/>
      <c r="D7" s="85"/>
      <c r="E7" s="85"/>
      <c r="F7" s="85"/>
      <c r="G7" s="85"/>
      <c r="H7" s="85"/>
      <c r="I7" s="85"/>
      <c r="J7" s="85"/>
      <c r="K7" s="85"/>
      <c r="L7" s="85"/>
      <c r="M7" s="86"/>
      <c r="N7" s="84" t="s">
        <v>2</v>
      </c>
      <c r="O7" s="87"/>
      <c r="P7" s="87"/>
      <c r="Q7" s="87"/>
      <c r="R7" s="87"/>
      <c r="S7" s="87"/>
      <c r="T7" s="87"/>
      <c r="U7" s="87"/>
      <c r="V7" s="87"/>
      <c r="W7" s="87"/>
      <c r="X7" s="87"/>
      <c r="Y7" s="88"/>
      <c r="Z7" s="89" t="s">
        <v>3</v>
      </c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1"/>
    </row>
    <row r="8" spans="1:37" s="7" customFormat="1">
      <c r="A8" s="56" t="s">
        <v>40</v>
      </c>
      <c r="B8" s="54">
        <v>42522</v>
      </c>
      <c r="C8" s="54">
        <v>42522</v>
      </c>
      <c r="D8" s="54">
        <v>42522</v>
      </c>
      <c r="E8" s="54">
        <v>42491</v>
      </c>
      <c r="F8" s="54">
        <v>42461</v>
      </c>
      <c r="G8" s="54">
        <v>42430</v>
      </c>
      <c r="H8" s="54">
        <v>42401</v>
      </c>
      <c r="I8" s="54">
        <v>42370</v>
      </c>
      <c r="J8" s="54">
        <v>42339</v>
      </c>
      <c r="K8" s="54">
        <v>42309</v>
      </c>
      <c r="L8" s="54">
        <v>42278</v>
      </c>
      <c r="M8" s="60">
        <v>42248</v>
      </c>
      <c r="N8" s="59">
        <v>42217</v>
      </c>
      <c r="O8" s="54">
        <v>42186</v>
      </c>
      <c r="P8" s="54">
        <v>42156</v>
      </c>
      <c r="Q8" s="54">
        <v>42125</v>
      </c>
      <c r="R8" s="54">
        <v>42095</v>
      </c>
      <c r="S8" s="54">
        <v>42064</v>
      </c>
      <c r="T8" s="54">
        <v>42036</v>
      </c>
      <c r="U8" s="54">
        <v>42005</v>
      </c>
      <c r="V8" s="54">
        <v>41974</v>
      </c>
      <c r="W8" s="54">
        <v>41944</v>
      </c>
      <c r="X8" s="54">
        <v>41913</v>
      </c>
      <c r="Y8" s="60">
        <v>41883</v>
      </c>
      <c r="Z8" s="59">
        <v>41852</v>
      </c>
      <c r="AA8" s="54">
        <v>41821</v>
      </c>
      <c r="AB8" s="54">
        <v>41791</v>
      </c>
      <c r="AC8" s="54">
        <v>41760</v>
      </c>
      <c r="AD8" s="54">
        <v>41730</v>
      </c>
      <c r="AE8" s="54">
        <v>41699</v>
      </c>
      <c r="AF8" s="54">
        <v>41671</v>
      </c>
      <c r="AG8" s="54">
        <v>41640</v>
      </c>
      <c r="AH8" s="54">
        <v>41609</v>
      </c>
      <c r="AI8" s="54">
        <v>41579</v>
      </c>
      <c r="AJ8" s="54">
        <v>41548</v>
      </c>
      <c r="AK8" s="60">
        <v>41518</v>
      </c>
    </row>
    <row r="9" spans="1:37">
      <c r="A9" s="57" t="s">
        <v>5</v>
      </c>
      <c r="B9" s="10">
        <v>7.2700000000000001E-2</v>
      </c>
      <c r="C9" s="10">
        <v>7.2700000000000001E-2</v>
      </c>
      <c r="D9" s="10">
        <v>7.2700000000000001E-2</v>
      </c>
      <c r="E9" s="10">
        <v>7.2700000000000001E-2</v>
      </c>
      <c r="F9" s="10">
        <v>9.0200000000000002E-2</v>
      </c>
      <c r="G9" s="10">
        <v>9.0200000000000002E-2</v>
      </c>
      <c r="H9" s="10">
        <v>9.0200000000000002E-2</v>
      </c>
      <c r="I9" s="10">
        <v>9.0200000000000002E-2</v>
      </c>
      <c r="J9" s="10">
        <v>9.0200000000000002E-2</v>
      </c>
      <c r="K9" s="10">
        <v>9.0200000000000002E-2</v>
      </c>
      <c r="L9" s="10">
        <v>7.8299999999999995E-2</v>
      </c>
      <c r="M9" s="11">
        <v>7.8299999999999995E-2</v>
      </c>
      <c r="N9" s="9">
        <v>7.8299999999999995E-2</v>
      </c>
      <c r="O9" s="10">
        <v>7.8299999999999995E-2</v>
      </c>
      <c r="P9" s="10">
        <v>7.8299999999999995E-2</v>
      </c>
      <c r="Q9" s="10">
        <v>7.8299999999999995E-2</v>
      </c>
      <c r="R9" s="10">
        <v>8.2799999999999999E-2</v>
      </c>
      <c r="S9" s="10">
        <v>8.2799999999999999E-2</v>
      </c>
      <c r="T9" s="10">
        <v>8.2799999999999999E-2</v>
      </c>
      <c r="U9" s="10">
        <v>8.2799999999999999E-2</v>
      </c>
      <c r="V9" s="10">
        <v>8.2799999999999999E-2</v>
      </c>
      <c r="W9" s="10">
        <v>8.2799999999999999E-2</v>
      </c>
      <c r="X9" s="10">
        <v>7.6499999999999999E-2</v>
      </c>
      <c r="Y9" s="11">
        <v>7.6499999999999999E-2</v>
      </c>
      <c r="Z9" s="9">
        <v>7.6499999999999999E-2</v>
      </c>
      <c r="AA9" s="10">
        <v>7.6499999999999999E-2</v>
      </c>
      <c r="AB9" s="10">
        <v>7.6499999999999999E-2</v>
      </c>
      <c r="AC9" s="10">
        <v>7.6499999999999999E-2</v>
      </c>
      <c r="AD9" s="10">
        <v>7.3700000000000002E-2</v>
      </c>
      <c r="AE9" s="10">
        <v>7.3700000000000002E-2</v>
      </c>
      <c r="AF9" s="10">
        <v>7.3700000000000002E-2</v>
      </c>
      <c r="AG9" s="10">
        <v>7.3700000000000002E-2</v>
      </c>
      <c r="AH9" s="10">
        <v>7.3700000000000002E-2</v>
      </c>
      <c r="AI9" s="10">
        <v>7.3700000000000002E-2</v>
      </c>
      <c r="AJ9" s="10">
        <v>6.8400000000000002E-2</v>
      </c>
      <c r="AK9" s="11">
        <v>6.8400000000000002E-2</v>
      </c>
    </row>
    <row r="10" spans="1:37">
      <c r="A10" s="51" t="s">
        <v>6</v>
      </c>
      <c r="B10" s="1">
        <v>5642.7</v>
      </c>
      <c r="C10" s="1">
        <v>5642.7</v>
      </c>
      <c r="D10" s="1">
        <v>5642.7</v>
      </c>
      <c r="E10" s="1">
        <v>5642.7</v>
      </c>
      <c r="F10" s="1">
        <v>5967</v>
      </c>
      <c r="G10" s="1">
        <v>5967</v>
      </c>
      <c r="H10" s="1">
        <v>5967</v>
      </c>
      <c r="I10" s="1">
        <v>5967</v>
      </c>
      <c r="J10" s="1">
        <v>5941.1</v>
      </c>
      <c r="K10" s="1">
        <v>5941.1</v>
      </c>
      <c r="L10" s="1">
        <v>5563.4</v>
      </c>
      <c r="M10" s="13">
        <v>5563.4</v>
      </c>
      <c r="N10" s="12">
        <v>5546.9</v>
      </c>
      <c r="O10" s="1">
        <v>5546.9</v>
      </c>
      <c r="P10" s="1">
        <v>5546.9</v>
      </c>
      <c r="Q10" s="1">
        <v>5546.9</v>
      </c>
      <c r="R10" s="1">
        <v>6015.8</v>
      </c>
      <c r="S10" s="1">
        <v>6015.8</v>
      </c>
      <c r="T10" s="1">
        <v>6015.8</v>
      </c>
      <c r="U10" s="1">
        <v>6001</v>
      </c>
      <c r="V10" s="1">
        <v>6001</v>
      </c>
      <c r="W10" s="1">
        <v>6001</v>
      </c>
      <c r="X10" s="1">
        <v>5626.4</v>
      </c>
      <c r="Y10" s="13">
        <v>5626.4</v>
      </c>
      <c r="Z10" s="12">
        <v>5626.4</v>
      </c>
      <c r="AA10" s="1">
        <v>5626.4</v>
      </c>
      <c r="AB10" s="1">
        <v>5626.4</v>
      </c>
      <c r="AC10" s="1">
        <v>5626.4</v>
      </c>
      <c r="AD10" s="1">
        <v>6081.9</v>
      </c>
      <c r="AE10" s="1">
        <v>6081.9</v>
      </c>
      <c r="AF10" s="1">
        <v>6081.9</v>
      </c>
      <c r="AG10" s="1">
        <v>6078.4</v>
      </c>
      <c r="AH10" s="1">
        <v>6069.8</v>
      </c>
      <c r="AI10" s="1">
        <v>6069.8</v>
      </c>
      <c r="AJ10" s="1">
        <v>5679.2</v>
      </c>
      <c r="AK10" s="13">
        <v>5679.2</v>
      </c>
    </row>
    <row r="11" spans="1:37">
      <c r="A11" s="51" t="s">
        <v>7</v>
      </c>
      <c r="B11" s="1">
        <v>47.3</v>
      </c>
      <c r="C11" s="1">
        <v>47.3</v>
      </c>
      <c r="D11" s="1">
        <v>47.3</v>
      </c>
      <c r="E11" s="1">
        <v>49</v>
      </c>
      <c r="F11" s="1">
        <v>38.4</v>
      </c>
      <c r="G11" s="1">
        <v>43.7</v>
      </c>
      <c r="H11" s="1">
        <v>43.6</v>
      </c>
      <c r="I11" s="1">
        <v>43.3</v>
      </c>
      <c r="J11" s="1">
        <v>39.799999999999997</v>
      </c>
      <c r="K11" s="1">
        <v>39.299999999999997</v>
      </c>
      <c r="L11" s="1">
        <v>66.8</v>
      </c>
      <c r="M11" s="13">
        <v>67.400000000000006</v>
      </c>
      <c r="N11" s="12">
        <v>67.2</v>
      </c>
      <c r="O11" s="1">
        <v>66.099999999999994</v>
      </c>
      <c r="P11" s="1">
        <v>65.900000000000006</v>
      </c>
      <c r="Q11" s="1">
        <v>65.5</v>
      </c>
      <c r="R11" s="1">
        <v>37.6</v>
      </c>
      <c r="S11" s="1">
        <v>37.799999999999997</v>
      </c>
      <c r="T11" s="1">
        <v>37.799999999999997</v>
      </c>
      <c r="U11" s="1">
        <v>37.700000000000003</v>
      </c>
      <c r="V11" s="1">
        <v>37.799999999999997</v>
      </c>
      <c r="W11" s="1">
        <v>37.6</v>
      </c>
      <c r="X11" s="1">
        <v>59.3</v>
      </c>
      <c r="Y11" s="13">
        <v>59.3</v>
      </c>
      <c r="Z11" s="12">
        <v>59.3</v>
      </c>
      <c r="AA11" s="1">
        <v>59.2</v>
      </c>
      <c r="AB11" s="1">
        <v>58.7</v>
      </c>
      <c r="AC11" s="1">
        <v>58</v>
      </c>
      <c r="AD11" s="1">
        <v>42.5</v>
      </c>
      <c r="AE11" s="1">
        <v>42.5</v>
      </c>
      <c r="AF11" s="1">
        <v>42.2</v>
      </c>
      <c r="AG11" s="1">
        <v>41.5</v>
      </c>
      <c r="AH11" s="1">
        <v>41.2</v>
      </c>
      <c r="AI11" s="1">
        <v>40.799999999999997</v>
      </c>
      <c r="AJ11" s="1">
        <v>81.8</v>
      </c>
      <c r="AK11" s="13">
        <v>81.7</v>
      </c>
    </row>
    <row r="12" spans="1:37">
      <c r="A12" s="53" t="s">
        <v>88</v>
      </c>
      <c r="B12" s="31">
        <f>SUM(B10:B11)</f>
        <v>5690</v>
      </c>
      <c r="C12" s="32">
        <f t="shared" ref="C12:AK12" si="0">SUM(C10:C11)</f>
        <v>5690</v>
      </c>
      <c r="D12" s="32">
        <f t="shared" si="0"/>
        <v>5690</v>
      </c>
      <c r="E12" s="32">
        <f t="shared" si="0"/>
        <v>5691.7</v>
      </c>
      <c r="F12" s="32">
        <f t="shared" si="0"/>
        <v>6005.4</v>
      </c>
      <c r="G12" s="32">
        <f t="shared" si="0"/>
        <v>6010.7</v>
      </c>
      <c r="H12" s="32">
        <f t="shared" si="0"/>
        <v>6010.6</v>
      </c>
      <c r="I12" s="32">
        <f t="shared" si="0"/>
        <v>6010.3</v>
      </c>
      <c r="J12" s="32">
        <f t="shared" si="0"/>
        <v>5980.9000000000005</v>
      </c>
      <c r="K12" s="32">
        <f t="shared" si="0"/>
        <v>5980.4000000000005</v>
      </c>
      <c r="L12" s="32">
        <f t="shared" si="0"/>
        <v>5630.2</v>
      </c>
      <c r="M12" s="33">
        <f t="shared" si="0"/>
        <v>5630.7999999999993</v>
      </c>
      <c r="N12" s="31">
        <f t="shared" si="0"/>
        <v>5614.0999999999995</v>
      </c>
      <c r="O12" s="32">
        <f t="shared" si="0"/>
        <v>5613</v>
      </c>
      <c r="P12" s="32">
        <f t="shared" si="0"/>
        <v>5612.7999999999993</v>
      </c>
      <c r="Q12" s="32">
        <f t="shared" si="0"/>
        <v>5612.4</v>
      </c>
      <c r="R12" s="32">
        <f t="shared" si="0"/>
        <v>6053.4000000000005</v>
      </c>
      <c r="S12" s="32">
        <f t="shared" si="0"/>
        <v>6053.6</v>
      </c>
      <c r="T12" s="32">
        <f t="shared" si="0"/>
        <v>6053.6</v>
      </c>
      <c r="U12" s="32">
        <f t="shared" si="0"/>
        <v>6038.7</v>
      </c>
      <c r="V12" s="32">
        <f t="shared" si="0"/>
        <v>6038.8</v>
      </c>
      <c r="W12" s="32">
        <f t="shared" si="0"/>
        <v>6038.6</v>
      </c>
      <c r="X12" s="32">
        <f t="shared" si="0"/>
        <v>5685.7</v>
      </c>
      <c r="Y12" s="33">
        <f t="shared" si="0"/>
        <v>5685.7</v>
      </c>
      <c r="Z12" s="31">
        <f t="shared" si="0"/>
        <v>5685.7</v>
      </c>
      <c r="AA12" s="32">
        <f t="shared" si="0"/>
        <v>5685.5999999999995</v>
      </c>
      <c r="AB12" s="32">
        <f t="shared" si="0"/>
        <v>5685.0999999999995</v>
      </c>
      <c r="AC12" s="32">
        <f t="shared" si="0"/>
        <v>5684.4</v>
      </c>
      <c r="AD12" s="32">
        <f t="shared" si="0"/>
        <v>6124.4</v>
      </c>
      <c r="AE12" s="32">
        <f t="shared" si="0"/>
        <v>6124.4</v>
      </c>
      <c r="AF12" s="32">
        <f t="shared" si="0"/>
        <v>6124.0999999999995</v>
      </c>
      <c r="AG12" s="32">
        <f t="shared" si="0"/>
        <v>6119.9</v>
      </c>
      <c r="AH12" s="32">
        <f t="shared" si="0"/>
        <v>6111</v>
      </c>
      <c r="AI12" s="32">
        <f t="shared" si="0"/>
        <v>6110.6</v>
      </c>
      <c r="AJ12" s="32">
        <f t="shared" si="0"/>
        <v>5761</v>
      </c>
      <c r="AK12" s="33">
        <f t="shared" si="0"/>
        <v>5760.9</v>
      </c>
    </row>
    <row r="13" spans="1:37">
      <c r="A13" s="53" t="s">
        <v>9</v>
      </c>
      <c r="B13" s="31">
        <f>TRUNC(B12/(1-B9),1)</f>
        <v>6136</v>
      </c>
      <c r="C13" s="32">
        <f t="shared" ref="C13:AK13" si="1">TRUNC(C12/(1-C9),1)</f>
        <v>6136</v>
      </c>
      <c r="D13" s="32">
        <f t="shared" si="1"/>
        <v>6136</v>
      </c>
      <c r="E13" s="32">
        <f t="shared" si="1"/>
        <v>6137.9</v>
      </c>
      <c r="F13" s="32">
        <f t="shared" si="1"/>
        <v>6600.7</v>
      </c>
      <c r="G13" s="32">
        <f t="shared" si="1"/>
        <v>6606.6</v>
      </c>
      <c r="H13" s="32">
        <f t="shared" si="1"/>
        <v>6606.5</v>
      </c>
      <c r="I13" s="32">
        <f t="shared" si="1"/>
        <v>6606.1</v>
      </c>
      <c r="J13" s="32">
        <f t="shared" si="1"/>
        <v>6573.8</v>
      </c>
      <c r="K13" s="32">
        <f t="shared" si="1"/>
        <v>6573.3</v>
      </c>
      <c r="L13" s="32">
        <f t="shared" si="1"/>
        <v>6108.4</v>
      </c>
      <c r="M13" s="33">
        <f t="shared" si="1"/>
        <v>6109.1</v>
      </c>
      <c r="N13" s="31">
        <f t="shared" si="1"/>
        <v>6091</v>
      </c>
      <c r="O13" s="32">
        <f t="shared" si="1"/>
        <v>6089.8</v>
      </c>
      <c r="P13" s="32">
        <f t="shared" si="1"/>
        <v>6089.6</v>
      </c>
      <c r="Q13" s="32">
        <f t="shared" si="1"/>
        <v>6089.1</v>
      </c>
      <c r="R13" s="32">
        <f t="shared" si="1"/>
        <v>6599.8</v>
      </c>
      <c r="S13" s="32">
        <f t="shared" si="1"/>
        <v>6600</v>
      </c>
      <c r="T13" s="32">
        <f t="shared" si="1"/>
        <v>6600</v>
      </c>
      <c r="U13" s="32">
        <f t="shared" si="1"/>
        <v>6583.8</v>
      </c>
      <c r="V13" s="32">
        <f t="shared" si="1"/>
        <v>6583.9</v>
      </c>
      <c r="W13" s="32">
        <f t="shared" si="1"/>
        <v>6583.7</v>
      </c>
      <c r="X13" s="32">
        <f t="shared" si="1"/>
        <v>6156.6</v>
      </c>
      <c r="Y13" s="33">
        <f t="shared" si="1"/>
        <v>6156.6</v>
      </c>
      <c r="Z13" s="31">
        <f t="shared" si="1"/>
        <v>6156.6</v>
      </c>
      <c r="AA13" s="32">
        <f t="shared" si="1"/>
        <v>6156.5</v>
      </c>
      <c r="AB13" s="32">
        <f t="shared" si="1"/>
        <v>6156</v>
      </c>
      <c r="AC13" s="32">
        <f t="shared" si="1"/>
        <v>6155.2</v>
      </c>
      <c r="AD13" s="32">
        <f t="shared" si="1"/>
        <v>6611.6</v>
      </c>
      <c r="AE13" s="32">
        <f t="shared" si="1"/>
        <v>6611.6</v>
      </c>
      <c r="AF13" s="32">
        <f t="shared" si="1"/>
        <v>6611.3</v>
      </c>
      <c r="AG13" s="32">
        <f t="shared" si="1"/>
        <v>6606.8</v>
      </c>
      <c r="AH13" s="32">
        <f t="shared" si="1"/>
        <v>6597.2</v>
      </c>
      <c r="AI13" s="32">
        <f t="shared" si="1"/>
        <v>6596.7</v>
      </c>
      <c r="AJ13" s="32">
        <f t="shared" si="1"/>
        <v>6183.9</v>
      </c>
      <c r="AK13" s="33">
        <f t="shared" si="1"/>
        <v>6183.8</v>
      </c>
    </row>
    <row r="14" spans="1:37">
      <c r="A14" s="51"/>
      <c r="B14" s="14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6"/>
      <c r="N14" s="14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6"/>
      <c r="Z14" s="14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6"/>
    </row>
    <row r="15" spans="1:37">
      <c r="A15" s="58" t="s">
        <v>41</v>
      </c>
      <c r="B15" s="12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3">
        <v>0</v>
      </c>
      <c r="N15" s="12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3">
        <v>0</v>
      </c>
      <c r="Z15" s="12">
        <v>0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  <c r="AG15" s="1">
        <v>0</v>
      </c>
      <c r="AH15" s="1">
        <v>0</v>
      </c>
      <c r="AI15" s="1">
        <v>0</v>
      </c>
      <c r="AJ15" s="1">
        <v>0</v>
      </c>
      <c r="AK15" s="13">
        <v>0</v>
      </c>
    </row>
    <row r="16" spans="1:37">
      <c r="A16" s="53" t="s">
        <v>92</v>
      </c>
      <c r="B16" s="31">
        <f>B13+B15</f>
        <v>6136</v>
      </c>
      <c r="C16" s="32">
        <f t="shared" ref="C16:AK16" si="2">C13+C15</f>
        <v>6136</v>
      </c>
      <c r="D16" s="32">
        <f t="shared" si="2"/>
        <v>6136</v>
      </c>
      <c r="E16" s="32">
        <f t="shared" si="2"/>
        <v>6137.9</v>
      </c>
      <c r="F16" s="32">
        <f t="shared" si="2"/>
        <v>6600.7</v>
      </c>
      <c r="G16" s="32">
        <f t="shared" si="2"/>
        <v>6606.6</v>
      </c>
      <c r="H16" s="32">
        <f t="shared" si="2"/>
        <v>6606.5</v>
      </c>
      <c r="I16" s="32">
        <f t="shared" si="2"/>
        <v>6606.1</v>
      </c>
      <c r="J16" s="32">
        <f t="shared" si="2"/>
        <v>6573.8</v>
      </c>
      <c r="K16" s="32">
        <f t="shared" si="2"/>
        <v>6573.3</v>
      </c>
      <c r="L16" s="32">
        <f t="shared" si="2"/>
        <v>6108.4</v>
      </c>
      <c r="M16" s="33">
        <f t="shared" si="2"/>
        <v>6109.1</v>
      </c>
      <c r="N16" s="31">
        <f t="shared" si="2"/>
        <v>6091</v>
      </c>
      <c r="O16" s="32">
        <f t="shared" si="2"/>
        <v>6089.8</v>
      </c>
      <c r="P16" s="32">
        <f t="shared" si="2"/>
        <v>6089.6</v>
      </c>
      <c r="Q16" s="32">
        <f t="shared" si="2"/>
        <v>6089.1</v>
      </c>
      <c r="R16" s="32">
        <f t="shared" si="2"/>
        <v>6599.8</v>
      </c>
      <c r="S16" s="32">
        <f t="shared" si="2"/>
        <v>6600</v>
      </c>
      <c r="T16" s="32">
        <f t="shared" si="2"/>
        <v>6600</v>
      </c>
      <c r="U16" s="32">
        <f t="shared" si="2"/>
        <v>6583.8</v>
      </c>
      <c r="V16" s="32">
        <f t="shared" si="2"/>
        <v>6583.9</v>
      </c>
      <c r="W16" s="32">
        <f t="shared" si="2"/>
        <v>6583.7</v>
      </c>
      <c r="X16" s="32">
        <f t="shared" si="2"/>
        <v>6156.6</v>
      </c>
      <c r="Y16" s="33">
        <f t="shared" si="2"/>
        <v>6156.6</v>
      </c>
      <c r="Z16" s="31">
        <f t="shared" si="2"/>
        <v>6156.6</v>
      </c>
      <c r="AA16" s="32">
        <f t="shared" si="2"/>
        <v>6156.5</v>
      </c>
      <c r="AB16" s="32">
        <f t="shared" si="2"/>
        <v>6156</v>
      </c>
      <c r="AC16" s="32">
        <f t="shared" si="2"/>
        <v>6155.2</v>
      </c>
      <c r="AD16" s="32">
        <f t="shared" si="2"/>
        <v>6611.6</v>
      </c>
      <c r="AE16" s="32">
        <f t="shared" si="2"/>
        <v>6611.6</v>
      </c>
      <c r="AF16" s="32">
        <f t="shared" si="2"/>
        <v>6611.3</v>
      </c>
      <c r="AG16" s="32">
        <f t="shared" si="2"/>
        <v>6606.8</v>
      </c>
      <c r="AH16" s="32">
        <f t="shared" si="2"/>
        <v>6597.2</v>
      </c>
      <c r="AI16" s="32">
        <f t="shared" si="2"/>
        <v>6596.7</v>
      </c>
      <c r="AJ16" s="32">
        <f t="shared" si="2"/>
        <v>6183.9</v>
      </c>
      <c r="AK16" s="33">
        <f t="shared" si="2"/>
        <v>6183.8</v>
      </c>
    </row>
    <row r="17" spans="1:37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</row>
    <row r="18" spans="1:37">
      <c r="A18" s="7"/>
    </row>
    <row r="19" spans="1:37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</row>
  </sheetData>
  <mergeCells count="3">
    <mergeCell ref="B7:M7"/>
    <mergeCell ref="N7:Y7"/>
    <mergeCell ref="Z7:AK7"/>
  </mergeCells>
  <pageMargins left="0.7" right="0.7" top="0.75" bottom="0.75" header="0.3" footer="0.3"/>
  <pageSetup scale="2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Summary</vt:lpstr>
      <vt:lpstr>NYCA</vt:lpstr>
      <vt:lpstr>GHIJ</vt:lpstr>
      <vt:lpstr>NYC</vt:lpstr>
      <vt:lpstr>LI</vt:lpstr>
      <vt:lpstr>GHIJ!Print_Area</vt:lpstr>
      <vt:lpstr>LI!Print_Area</vt:lpstr>
      <vt:lpstr>NYC!Print_Area</vt:lpstr>
      <vt:lpstr>NYCA!Print_Area</vt:lpstr>
      <vt:lpstr>Summary!Print_Area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2016-06-24T16:35:33Z</dcterms:created>
  <dcterms:modified xsi:type="dcterms:W3CDTF">2016-06-27T14:44:39Z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-1771174641</vt:i4>
  </property>
  <property fmtid="{D5CDD505-2E9C-101B-9397-08002B2CF9AE}" pid="3" name="_NewReviewCycle">
    <vt:lpwstr/>
  </property>
  <property fmtid="{D5CDD505-2E9C-101B-9397-08002B2CF9AE}" pid="4" name="_ReviewingToolsShownOnce">
    <vt:lpwstr/>
  </property>
</Properties>
</file>